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8040" windowHeight="21580" tabRatio="909" activeTab="0"/>
  </bookViews>
  <sheets>
    <sheet name="NSL IV Summary" sheetId="1" r:id="rId1"/>
    <sheet name="Wk 1" sheetId="2" r:id="rId2"/>
    <sheet name="Wk 2" sheetId="3" r:id="rId3"/>
    <sheet name="Wk 3" sheetId="4" r:id="rId4"/>
    <sheet name="Wk4 " sheetId="5" r:id="rId5"/>
    <sheet name="Wk 5" sheetId="6" r:id="rId6"/>
    <sheet name="Wk6" sheetId="7" r:id="rId7"/>
    <sheet name="Wk7" sheetId="8" r:id="rId8"/>
    <sheet name="Wk8" sheetId="9" r:id="rId9"/>
    <sheet name="Wk9" sheetId="10" r:id="rId10"/>
    <sheet name="Wk10" sheetId="11" r:id="rId11"/>
    <sheet name="Wk11" sheetId="12" r:id="rId12"/>
    <sheet name="Wk12" sheetId="13" r:id="rId13"/>
    <sheet name="Wk13" sheetId="14" r:id="rId14"/>
    <sheet name="Wk14" sheetId="15" r:id="rId15"/>
    <sheet name="Wk15" sheetId="16" r:id="rId16"/>
    <sheet name="Wk16" sheetId="17" r:id="rId17"/>
    <sheet name="Wk 17" sheetId="18" r:id="rId18"/>
    <sheet name="Wk18" sheetId="19" r:id="rId19"/>
    <sheet name="Names etc" sheetId="20" r:id="rId20"/>
  </sheets>
  <definedNames/>
  <calcPr fullCalcOnLoad="1"/>
</workbook>
</file>

<file path=xl/sharedStrings.xml><?xml version="1.0" encoding="utf-8"?>
<sst xmlns="http://schemas.openxmlformats.org/spreadsheetml/2006/main" count="1853" uniqueCount="323">
  <si>
    <t>Wk16</t>
  </si>
  <si>
    <t>N9NC</t>
  </si>
  <si>
    <t>AJ1M</t>
  </si>
  <si>
    <t xml:space="preserve">West </t>
  </si>
  <si>
    <t>K7SS(@K7RI</t>
  </si>
  <si>
    <t xml:space="preserve">W5JAW  </t>
  </si>
  <si>
    <t>W0BH/m</t>
  </si>
  <si>
    <t>K6UFO/7</t>
  </si>
  <si>
    <t>0,5</t>
  </si>
  <si>
    <t>15 mi</t>
  </si>
  <si>
    <t>:25</t>
  </si>
  <si>
    <t>Wk 17</t>
  </si>
  <si>
    <t>WV</t>
  </si>
  <si>
    <t>SD</t>
  </si>
  <si>
    <t>Wk17</t>
  </si>
  <si>
    <t>Wk 18</t>
  </si>
  <si>
    <t>814</t>
  </si>
  <si>
    <t>K5NA</t>
  </si>
  <si>
    <t>Wk18</t>
  </si>
  <si>
    <t>K6UFO/7(@NN7SS)</t>
  </si>
  <si>
    <t>595</t>
  </si>
  <si>
    <t>316</t>
  </si>
  <si>
    <t xml:space="preserve">Q's </t>
  </si>
  <si>
    <t>:30</t>
  </si>
  <si>
    <t>Sections</t>
  </si>
  <si>
    <t>Score (All Weeks)</t>
  </si>
  <si>
    <t>Club Scores</t>
  </si>
  <si>
    <t>#</t>
  </si>
  <si>
    <t xml:space="preserve">Score (12 weeks) </t>
  </si>
  <si>
    <t>S</t>
  </si>
  <si>
    <t>756</t>
  </si>
  <si>
    <t>High 6</t>
  </si>
  <si>
    <t>High 12</t>
  </si>
  <si>
    <t>ALL</t>
  </si>
  <si>
    <t>Q's/Wk</t>
  </si>
  <si>
    <t>Score/Wk</t>
  </si>
  <si>
    <t>Logs/Wk</t>
  </si>
  <si>
    <t>Aver.</t>
  </si>
  <si>
    <t>Avail Mults</t>
  </si>
  <si>
    <t>KA3DRR/6</t>
  </si>
  <si>
    <t xml:space="preserve">2007 NS Ladder Final Results </t>
  </si>
  <si>
    <t>Karl</t>
  </si>
  <si>
    <t>W9WI</t>
  </si>
  <si>
    <t>Doug</t>
  </si>
  <si>
    <t>WT9U</t>
  </si>
  <si>
    <t>Jim</t>
  </si>
  <si>
    <t>KC4HW</t>
  </si>
  <si>
    <t>N9NB</t>
  </si>
  <si>
    <t>Ted</t>
  </si>
  <si>
    <t>N3BB's protégé</t>
  </si>
  <si>
    <t>n2zn</t>
  </si>
  <si>
    <t>Dennis</t>
  </si>
  <si>
    <t>W1FJ</t>
  </si>
  <si>
    <t>Al</t>
  </si>
  <si>
    <t xml:space="preserve">KG5U </t>
  </si>
  <si>
    <t>Dale</t>
  </si>
  <si>
    <t>Dan</t>
  </si>
  <si>
    <t>Bud</t>
  </si>
  <si>
    <t>Ned</t>
  </si>
  <si>
    <t>KN5H</t>
  </si>
  <si>
    <t>Hose</t>
  </si>
  <si>
    <t>Rod</t>
  </si>
  <si>
    <t>N9FC</t>
  </si>
  <si>
    <t>John</t>
  </si>
  <si>
    <t>Chuck</t>
  </si>
  <si>
    <t>Tom</t>
  </si>
  <si>
    <t>East of mississippi</t>
  </si>
  <si>
    <t>K9BGL</t>
  </si>
  <si>
    <t>N8A(W8UE)</t>
  </si>
  <si>
    <t>KY4F</t>
  </si>
  <si>
    <t>ACG</t>
  </si>
  <si>
    <t>W4HZD</t>
  </si>
  <si>
    <t>West of Missippi</t>
  </si>
  <si>
    <t>K5OT</t>
  </si>
  <si>
    <t>NH</t>
  </si>
  <si>
    <t>KY</t>
  </si>
  <si>
    <t>AL</t>
  </si>
  <si>
    <t>Cajun CC</t>
  </si>
  <si>
    <t>K7NV 9</t>
  </si>
  <si>
    <t>KC4HW &lt;jimjohnson@alaweb.com&gt;</t>
  </si>
  <si>
    <t>w4nz@arrl.net</t>
  </si>
  <si>
    <t>Ted Bryant</t>
  </si>
  <si>
    <t xml:space="preserve"> "Ted Bryant" &lt;w4nz@comcast.net&gt;</t>
  </si>
  <si>
    <t>Wk 7 NSL IV 2007  Exchange:  #, 1st Callsign, QTH</t>
  </si>
  <si>
    <t>Wk 7 Apr 27</t>
  </si>
  <si>
    <t>East of</t>
  </si>
  <si>
    <t>YCCC</t>
  </si>
  <si>
    <t>KJ9C</t>
  </si>
  <si>
    <t>KCG</t>
  </si>
  <si>
    <t>West of</t>
  </si>
  <si>
    <t>N5DO</t>
  </si>
  <si>
    <t>K5NZ</t>
  </si>
  <si>
    <t>NCCC Me</t>
  </si>
  <si>
    <t>CHECK</t>
  </si>
  <si>
    <t>q'S * MULTS - Score</t>
  </si>
  <si>
    <t>Mults corrected from reported 12 to 21.</t>
  </si>
  <si>
    <t>Wk 8 2007 NS Ladder</t>
  </si>
  <si>
    <t>QSOs</t>
  </si>
  <si>
    <t>hr</t>
  </si>
  <si>
    <t>Mississippi Sin</t>
  </si>
  <si>
    <t>gle Op</t>
  </si>
  <si>
    <t>LP</t>
  </si>
  <si>
    <t>mber (CA/NV) Sin</t>
  </si>
  <si>
    <t>Wk10</t>
  </si>
  <si>
    <t xml:space="preserve">Score </t>
  </si>
  <si>
    <t>Sing</t>
  </si>
  <si>
    <t>le Op</t>
  </si>
  <si>
    <t>N3BB/M</t>
  </si>
  <si>
    <t>W0MU</t>
  </si>
  <si>
    <t>Wk 9 NSL IV  May 11 2007</t>
  </si>
  <si>
    <t>N3BB/m</t>
  </si>
  <si>
    <t>n5dx</t>
  </si>
  <si>
    <t>k7ss</t>
  </si>
  <si>
    <t>Mike</t>
  </si>
  <si>
    <t>w0mu@w0mu.com</t>
  </si>
  <si>
    <t>QSO's</t>
  </si>
  <si>
    <t xml:space="preserve"> Mults</t>
  </si>
  <si>
    <t>W9WI/8(</t>
  </si>
  <si>
    <t>K7SS(@K7RI)</t>
  </si>
  <si>
    <t>NG7Z</t>
  </si>
  <si>
    <t>W0ETT</t>
  </si>
  <si>
    <t>OH</t>
  </si>
  <si>
    <t>Wk 11</t>
  </si>
  <si>
    <t>Wk 10 NSL IV  May 18 2007</t>
  </si>
  <si>
    <t>NSL IV Wk 11 June 1</t>
  </si>
  <si>
    <t>Sin</t>
  </si>
  <si>
    <t>NB1B</t>
  </si>
  <si>
    <t>WW9R</t>
  </si>
  <si>
    <t xml:space="preserve">N9NB </t>
  </si>
  <si>
    <t>VA</t>
  </si>
  <si>
    <t>Wk11</t>
  </si>
  <si>
    <t>Wk 12</t>
  </si>
  <si>
    <t>N2NL</t>
  </si>
  <si>
    <t>N2NL/4</t>
  </si>
  <si>
    <t xml:space="preserve">FL </t>
  </si>
  <si>
    <t>FCG</t>
  </si>
  <si>
    <t>Wk12</t>
  </si>
  <si>
    <t>N6TV</t>
  </si>
  <si>
    <t>8-Jun 2007</t>
  </si>
  <si>
    <t>O</t>
  </si>
  <si>
    <t xml:space="preserve">NCCC </t>
  </si>
  <si>
    <t>New in 2007 NS Ladder --  Award to highest cumulative score, Wks 10-18</t>
  </si>
  <si>
    <t>WWDXCC</t>
  </si>
  <si>
    <t>k7NV</t>
  </si>
  <si>
    <t>Wk 14 NSL IV  June 22 2007</t>
  </si>
  <si>
    <t>Wk 16 NSL IV  13 2007</t>
  </si>
  <si>
    <t>Wk 15 NSL IV  June 29 2007</t>
  </si>
  <si>
    <t>Wk 17 NSL IV  13 2007</t>
  </si>
  <si>
    <t>Wk 18 NSL IV  13 2007</t>
  </si>
  <si>
    <t>Wk 13</t>
  </si>
  <si>
    <t>W9WI/m</t>
  </si>
  <si>
    <t>Wk13</t>
  </si>
  <si>
    <t>W6OAT</t>
  </si>
  <si>
    <t>Roch DXC</t>
  </si>
  <si>
    <t>2007 NSL Wk 13 June 15</t>
  </si>
  <si>
    <t>Wk 14</t>
  </si>
  <si>
    <t>Wk14</t>
  </si>
  <si>
    <t>K6TD</t>
  </si>
  <si>
    <t>189</t>
  </si>
  <si>
    <t>192</t>
  </si>
  <si>
    <t>160</t>
  </si>
  <si>
    <t>264</t>
  </si>
  <si>
    <t>240</t>
  </si>
  <si>
    <t>162</t>
  </si>
  <si>
    <t>420</t>
  </si>
  <si>
    <t>184</t>
  </si>
  <si>
    <t>Wk 15</t>
  </si>
  <si>
    <t>East</t>
  </si>
  <si>
    <t>West</t>
  </si>
  <si>
    <t>Wk15</t>
  </si>
  <si>
    <t>W1UE/VE1</t>
  </si>
  <si>
    <t>W0BH/VE3</t>
  </si>
  <si>
    <t>CCO</t>
  </si>
  <si>
    <t>MMRC</t>
  </si>
  <si>
    <t xml:space="preserve">East </t>
  </si>
  <si>
    <t>Wk 16</t>
  </si>
  <si>
    <t>MAR</t>
  </si>
  <si>
    <t>Call</t>
  </si>
  <si>
    <t>QTH</t>
  </si>
  <si>
    <t>Club</t>
  </si>
  <si>
    <t>Wk1 </t>
  </si>
  <si>
    <t>Wk2</t>
  </si>
  <si>
    <t>Wk3</t>
  </si>
  <si>
    <t>Wk4</t>
  </si>
  <si>
    <t>Wk5</t>
  </si>
  <si>
    <t>Wk6</t>
  </si>
  <si>
    <t>Wk7</t>
  </si>
  <si>
    <t>Wk8</t>
  </si>
  <si>
    <t>Wk9</t>
  </si>
  <si>
    <t>East of Mississippi River</t>
  </si>
  <si>
    <t>Total</t>
  </si>
  <si>
    <t>West of Mississippi River</t>
  </si>
  <si>
    <t>NCCC in CA/NV</t>
  </si>
  <si>
    <t>Wk 1</t>
  </si>
  <si>
    <t>N3BB</t>
  </si>
  <si>
    <t>CTDXCC</t>
  </si>
  <si>
    <t>N6RO</t>
  </si>
  <si>
    <t>NCCC</t>
  </si>
  <si>
    <t>N4AF</t>
  </si>
  <si>
    <t>PVRC</t>
  </si>
  <si>
    <t>N9CK</t>
  </si>
  <si>
    <t>SMC</t>
  </si>
  <si>
    <t>K4BAI</t>
  </si>
  <si>
    <t>SECC</t>
  </si>
  <si>
    <t>VA3NR</t>
  </si>
  <si>
    <t>W0BH</t>
  </si>
  <si>
    <t>KZ5D</t>
  </si>
  <si>
    <t>NS3T</t>
  </si>
  <si>
    <t>W4NZ</t>
  </si>
  <si>
    <t>TCG</t>
  </si>
  <si>
    <t>W0YK</t>
  </si>
  <si>
    <t>K7NV</t>
  </si>
  <si>
    <t>K3STX</t>
  </si>
  <si>
    <t>K0XP</t>
  </si>
  <si>
    <t>W8UE</t>
  </si>
  <si>
    <t>MRRC</t>
  </si>
  <si>
    <t>K6UFO</t>
  </si>
  <si>
    <t>VA7ST</t>
  </si>
  <si>
    <t>KA3DRR</t>
  </si>
  <si>
    <t>W5JAW</t>
  </si>
  <si>
    <t>TX</t>
  </si>
  <si>
    <t>CA</t>
  </si>
  <si>
    <t>NC</t>
  </si>
  <si>
    <t>WI</t>
  </si>
  <si>
    <t>GA</t>
  </si>
  <si>
    <t>BC</t>
  </si>
  <si>
    <t>KS</t>
  </si>
  <si>
    <t>LA</t>
  </si>
  <si>
    <t>MD</t>
  </si>
  <si>
    <t>TN</t>
  </si>
  <si>
    <t>NV</t>
  </si>
  <si>
    <t>N6ZFO</t>
  </si>
  <si>
    <t>MI</t>
  </si>
  <si>
    <t>ON</t>
  </si>
  <si>
    <t>W</t>
  </si>
  <si>
    <t>N</t>
  </si>
  <si>
    <t>E</t>
  </si>
  <si>
    <t>Q's</t>
  </si>
  <si>
    <t>Mults</t>
  </si>
  <si>
    <t>Score</t>
  </si>
  <si>
    <t xml:space="preserve">#Wks </t>
  </si>
  <si>
    <t>Average</t>
  </si>
  <si>
    <t>Div</t>
  </si>
  <si>
    <t>K0UK</t>
  </si>
  <si>
    <t>CO</t>
  </si>
  <si>
    <t>Grand Mesa</t>
  </si>
  <si>
    <t xml:space="preserve">CT </t>
  </si>
  <si>
    <t>K6VVA</t>
  </si>
  <si>
    <t>W7OM</t>
  </si>
  <si>
    <t>WA</t>
  </si>
  <si>
    <t>Wk 1 NSL IV 2007  Exchange:  #, 1st Callsign, QTH</t>
  </si>
  <si>
    <t>Wk 2 NSL IV 2007  Exchange:  #, 1st Callsign, QTH</t>
  </si>
  <si>
    <t>N6RO(K2EIU)</t>
  </si>
  <si>
    <t>N4OGW</t>
  </si>
  <si>
    <t>NK7U(KL2A)</t>
  </si>
  <si>
    <t>:28</t>
  </si>
  <si>
    <t>N2ZN</t>
  </si>
  <si>
    <t>Rochester</t>
  </si>
  <si>
    <t>N9NB(@N3BB)</t>
  </si>
  <si>
    <t>W7WHY</t>
  </si>
  <si>
    <t>Time</t>
  </si>
  <si>
    <t>MS</t>
  </si>
  <si>
    <t>OR</t>
  </si>
  <si>
    <t>NY</t>
  </si>
  <si>
    <t>CT</t>
  </si>
  <si>
    <t>Wk 2 Mar 23</t>
  </si>
  <si>
    <t>WWDXC</t>
  </si>
  <si>
    <t>-</t>
  </si>
  <si>
    <t xml:space="preserve">OR </t>
  </si>
  <si>
    <t>N9NB (@N3BB)</t>
  </si>
  <si>
    <t>&lt;.5</t>
  </si>
  <si>
    <t>Wk 3 NSL IV 2007  Exchange:  #, 1st Callsign, QTH</t>
  </si>
  <si>
    <t>Wk 3 Mar 30</t>
  </si>
  <si>
    <t>Wk 5 NSL IV 2007  Exchange:  #, 1st Callsign, QTH</t>
  </si>
  <si>
    <t>Wk 5 Apr 13</t>
  </si>
  <si>
    <t>&lt;0.5</t>
  </si>
  <si>
    <t>Total Logs</t>
  </si>
  <si>
    <t>W9RE</t>
  </si>
  <si>
    <t>K1GU</t>
  </si>
  <si>
    <t>IN</t>
  </si>
  <si>
    <t>W6ZZZ</t>
  </si>
  <si>
    <t>K6NV</t>
  </si>
  <si>
    <t>K7SS</t>
  </si>
  <si>
    <t>NO5W</t>
  </si>
  <si>
    <t>W6SJ</t>
  </si>
  <si>
    <t>SCCC</t>
  </si>
  <si>
    <t xml:space="preserve">Total Q's </t>
  </si>
  <si>
    <t>e</t>
  </si>
  <si>
    <t>Rochester (NY) DX As</t>
  </si>
  <si>
    <t>n</t>
  </si>
  <si>
    <t>w</t>
  </si>
  <si>
    <t>Northwest ARS - Hous</t>
  </si>
  <si>
    <t>9 min</t>
  </si>
  <si>
    <t>Totalss</t>
  </si>
  <si>
    <t>Totals</t>
  </si>
  <si>
    <t>Wk 4 NSL IV 2007  Exchange:  #, 1st Callsign, QTH</t>
  </si>
  <si>
    <t>Wk 4 Apr 6</t>
  </si>
  <si>
    <t>Cajun Contest Club</t>
  </si>
  <si>
    <t>Total Q's</t>
  </si>
  <si>
    <t>Total Points</t>
  </si>
  <si>
    <t>W1UE</t>
  </si>
  <si>
    <t>MA</t>
  </si>
  <si>
    <t>East of Mississippi</t>
  </si>
  <si>
    <t>K8GU</t>
  </si>
  <si>
    <t>KU5B</t>
  </si>
  <si>
    <t>West of Mississippi</t>
  </si>
  <si>
    <t>N5DX</t>
  </si>
  <si>
    <t>KG5U</t>
  </si>
  <si>
    <t>NCCC Member (CA/NV)</t>
  </si>
  <si>
    <t>IL</t>
  </si>
  <si>
    <t>AR</t>
  </si>
  <si>
    <t>N4LF</t>
  </si>
  <si>
    <t xml:space="preserve"> </t>
  </si>
  <si>
    <t>FL</t>
  </si>
  <si>
    <t>?</t>
  </si>
  <si>
    <t>Station</t>
  </si>
  <si>
    <t xml:space="preserve">Name </t>
  </si>
  <si>
    <t>Email</t>
  </si>
  <si>
    <t>WA1Z</t>
  </si>
  <si>
    <t xml:space="preserve">Bob </t>
  </si>
  <si>
    <t>Bob Raymond &lt;wa1z@rgraymond.com&gt;</t>
  </si>
  <si>
    <t>Kevin</t>
  </si>
  <si>
    <t xml:space="preserve">K9BGL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</si>
</sst>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mmm\-yyyy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right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20" applyAlignment="1" applyProtection="1">
      <alignment/>
      <protection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7" fillId="0" borderId="1" xfId="0" applyFont="1" applyBorder="1" applyAlignment="1" quotePrefix="1">
      <alignment horizontal="center"/>
    </xf>
    <xf numFmtId="0" fontId="0" fillId="0" borderId="1" xfId="0" applyBorder="1" applyAlignment="1" quotePrefix="1">
      <alignment/>
    </xf>
    <xf numFmtId="0" fontId="8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" fontId="5" fillId="0" borderId="6" xfId="0" applyNumberFormat="1" applyFont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0" fillId="3" borderId="10" xfId="0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2" borderId="6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3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w4nz@arrl.net" TargetMode="External" /><Relationship Id="rId2" Type="http://schemas.openxmlformats.org/officeDocument/2006/relationships/hyperlink" Target="mailto:w0mu@w0mu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34"/>
  <sheetViews>
    <sheetView tabSelected="1" zoomScale="85" zoomScaleNormal="85" workbookViewId="0" topLeftCell="E1">
      <selection activeCell="J14" sqref="J14"/>
    </sheetView>
  </sheetViews>
  <sheetFormatPr defaultColWidth="8.8515625" defaultRowHeight="12.75"/>
  <cols>
    <col min="1" max="1" width="14.8515625" style="0" bestFit="1" customWidth="1"/>
    <col min="2" max="2" width="4.7109375" style="0" customWidth="1"/>
    <col min="3" max="3" width="10.421875" style="0" customWidth="1"/>
    <col min="4" max="11" width="7.28125" style="0" customWidth="1"/>
    <col min="12" max="12" width="8.140625" style="0" customWidth="1"/>
    <col min="13" max="13" width="8.7109375" style="0" customWidth="1"/>
    <col min="14" max="21" width="7.28125" style="0" customWidth="1"/>
    <col min="22" max="23" width="8.421875" style="0" customWidth="1"/>
    <col min="24" max="24" width="7.421875" style="0" customWidth="1"/>
    <col min="25" max="25" width="8.421875" style="23" customWidth="1"/>
    <col min="26" max="26" width="10.421875" style="0" customWidth="1"/>
  </cols>
  <sheetData>
    <row r="1" ht="15">
      <c r="E1" s="86" t="s">
        <v>40</v>
      </c>
    </row>
    <row r="3" spans="1:26" ht="12">
      <c r="A3" s="3" t="s">
        <v>177</v>
      </c>
      <c r="B3" s="5" t="s">
        <v>178</v>
      </c>
      <c r="C3" s="5" t="s">
        <v>179</v>
      </c>
      <c r="D3" s="6" t="s">
        <v>180</v>
      </c>
      <c r="E3" s="6" t="s">
        <v>181</v>
      </c>
      <c r="F3" s="6" t="s">
        <v>182</v>
      </c>
      <c r="G3" s="6" t="s">
        <v>183</v>
      </c>
      <c r="H3" s="6" t="s">
        <v>184</v>
      </c>
      <c r="I3" s="6" t="s">
        <v>185</v>
      </c>
      <c r="J3" s="6" t="s">
        <v>186</v>
      </c>
      <c r="K3" s="6" t="s">
        <v>187</v>
      </c>
      <c r="L3" s="6" t="s">
        <v>188</v>
      </c>
      <c r="M3" s="6" t="s">
        <v>103</v>
      </c>
      <c r="N3" s="6" t="s">
        <v>122</v>
      </c>
      <c r="O3" s="6" t="s">
        <v>131</v>
      </c>
      <c r="P3" s="6" t="s">
        <v>149</v>
      </c>
      <c r="Q3" s="6" t="s">
        <v>155</v>
      </c>
      <c r="R3" s="6" t="s">
        <v>166</v>
      </c>
      <c r="S3" s="6" t="s">
        <v>175</v>
      </c>
      <c r="T3" s="6" t="s">
        <v>11</v>
      </c>
      <c r="U3" s="6" t="s">
        <v>15</v>
      </c>
      <c r="V3" s="6" t="s">
        <v>190</v>
      </c>
      <c r="W3" s="6" t="s">
        <v>190</v>
      </c>
      <c r="X3" s="6" t="s">
        <v>240</v>
      </c>
      <c r="Y3" s="21" t="s">
        <v>241</v>
      </c>
      <c r="Z3" s="50" t="s">
        <v>177</v>
      </c>
    </row>
    <row r="4" spans="1:26" ht="12">
      <c r="A4" s="20"/>
      <c r="B4" s="20"/>
      <c r="C4" s="20"/>
      <c r="D4" s="7">
        <v>39157</v>
      </c>
      <c r="E4" s="7">
        <v>39164</v>
      </c>
      <c r="F4" s="7">
        <v>39171</v>
      </c>
      <c r="G4" s="7">
        <v>39178</v>
      </c>
      <c r="H4" s="7">
        <v>39185</v>
      </c>
      <c r="I4" s="7">
        <v>39192</v>
      </c>
      <c r="J4" s="7">
        <v>39199</v>
      </c>
      <c r="K4" s="7">
        <v>39206</v>
      </c>
      <c r="L4" s="7">
        <v>39213</v>
      </c>
      <c r="M4" s="7">
        <v>39220</v>
      </c>
      <c r="N4" s="7">
        <v>39234</v>
      </c>
      <c r="O4" s="7">
        <v>39241</v>
      </c>
      <c r="P4" s="7">
        <v>39248</v>
      </c>
      <c r="Q4" s="7">
        <v>39255</v>
      </c>
      <c r="R4" s="7">
        <v>39262</v>
      </c>
      <c r="S4" s="7">
        <v>39276</v>
      </c>
      <c r="T4" s="7">
        <v>39283</v>
      </c>
      <c r="U4" s="7">
        <v>39290</v>
      </c>
      <c r="V4" s="56" t="s">
        <v>32</v>
      </c>
      <c r="W4" s="6" t="s">
        <v>33</v>
      </c>
      <c r="X4" s="20"/>
      <c r="Y4" s="6" t="s">
        <v>33</v>
      </c>
      <c r="Z4" s="22"/>
    </row>
    <row r="5" ht="12">
      <c r="A5" s="4" t="s">
        <v>189</v>
      </c>
    </row>
    <row r="6" spans="1:28" ht="12">
      <c r="A6" s="53" t="s">
        <v>277</v>
      </c>
      <c r="B6" s="2" t="s">
        <v>279</v>
      </c>
      <c r="C6" s="33" t="s">
        <v>201</v>
      </c>
      <c r="D6" s="19" t="s">
        <v>267</v>
      </c>
      <c r="E6" s="19" t="s">
        <v>267</v>
      </c>
      <c r="F6" s="45">
        <v>903</v>
      </c>
      <c r="G6" s="6">
        <v>1624</v>
      </c>
      <c r="H6" s="6">
        <v>1984</v>
      </c>
      <c r="I6" s="8">
        <v>1792</v>
      </c>
      <c r="J6" s="6">
        <v>2052</v>
      </c>
      <c r="K6" s="8">
        <v>2052</v>
      </c>
      <c r="L6" s="6">
        <v>2574</v>
      </c>
      <c r="M6" s="8"/>
      <c r="N6" s="6">
        <v>2301</v>
      </c>
      <c r="O6" s="6">
        <v>2210</v>
      </c>
      <c r="P6" s="6">
        <v>2124</v>
      </c>
      <c r="Q6" s="6">
        <v>2170</v>
      </c>
      <c r="R6" s="6"/>
      <c r="S6" s="28">
        <v>1904</v>
      </c>
      <c r="T6" s="45">
        <v>1767</v>
      </c>
      <c r="U6" s="28">
        <v>1782</v>
      </c>
      <c r="V6" s="52">
        <v>24569</v>
      </c>
      <c r="W6" s="8">
        <f>SUM(D6:U6)</f>
        <v>27239</v>
      </c>
      <c r="X6" s="8">
        <f aca="true" t="shared" si="0" ref="X6:X37">COUNTIF(D6:U6,"&gt;0")</f>
        <v>14</v>
      </c>
      <c r="Y6" s="24">
        <f>AVERAGE(D6:U6)</f>
        <v>1945.642857142857</v>
      </c>
      <c r="Z6" s="53" t="s">
        <v>277</v>
      </c>
      <c r="AB6" s="16"/>
    </row>
    <row r="7" spans="1:28" ht="12">
      <c r="A7" s="2" t="s">
        <v>253</v>
      </c>
      <c r="B7" s="2" t="s">
        <v>261</v>
      </c>
      <c r="C7" s="33"/>
      <c r="D7" s="2" t="s">
        <v>267</v>
      </c>
      <c r="E7" s="46">
        <v>1100</v>
      </c>
      <c r="F7" s="45">
        <v>1081</v>
      </c>
      <c r="G7" s="45">
        <v>1508</v>
      </c>
      <c r="H7" s="19">
        <v>1512</v>
      </c>
      <c r="I7" s="8">
        <v>2255</v>
      </c>
      <c r="J7" s="8">
        <v>1856</v>
      </c>
      <c r="K7" s="6">
        <v>2109</v>
      </c>
      <c r="L7" s="8">
        <v>1870</v>
      </c>
      <c r="M7" s="6">
        <v>1798</v>
      </c>
      <c r="N7" s="28">
        <v>1802</v>
      </c>
      <c r="O7" s="28"/>
      <c r="P7" s="45">
        <v>1403</v>
      </c>
      <c r="Q7" s="28">
        <v>1767</v>
      </c>
      <c r="R7" s="28">
        <v>1624</v>
      </c>
      <c r="S7" s="28">
        <v>1536</v>
      </c>
      <c r="T7" s="28">
        <v>1792</v>
      </c>
      <c r="U7" s="28">
        <v>1908</v>
      </c>
      <c r="V7" s="8">
        <v>21829</v>
      </c>
      <c r="W7" s="8">
        <f>SUM(D7:U7)</f>
        <v>26921</v>
      </c>
      <c r="X7" s="8">
        <f t="shared" si="0"/>
        <v>16</v>
      </c>
      <c r="Y7" s="24">
        <f aca="true" t="shared" si="1" ref="Y7:Y37">AVERAGE(D7:U7)</f>
        <v>1682.5625</v>
      </c>
      <c r="Z7" s="2" t="s">
        <v>253</v>
      </c>
      <c r="AB7" s="16"/>
    </row>
    <row r="8" spans="1:26" ht="12">
      <c r="A8" s="27" t="s">
        <v>200</v>
      </c>
      <c r="B8" s="27" t="s">
        <v>223</v>
      </c>
      <c r="C8" s="32" t="s">
        <v>201</v>
      </c>
      <c r="D8" s="46">
        <v>760</v>
      </c>
      <c r="E8" s="45">
        <v>864</v>
      </c>
      <c r="F8" s="46">
        <v>1326</v>
      </c>
      <c r="G8" s="28">
        <v>1596</v>
      </c>
      <c r="H8" s="45">
        <v>1372</v>
      </c>
      <c r="I8" s="28">
        <v>1736</v>
      </c>
      <c r="J8" s="28">
        <v>1815</v>
      </c>
      <c r="K8" s="28">
        <v>1767</v>
      </c>
      <c r="L8" s="28">
        <v>1829</v>
      </c>
      <c r="M8" s="6"/>
      <c r="N8" s="28">
        <v>1674</v>
      </c>
      <c r="O8" s="28">
        <v>1650</v>
      </c>
      <c r="P8" s="28">
        <v>1540</v>
      </c>
      <c r="Q8" s="28"/>
      <c r="R8" s="28">
        <v>1770</v>
      </c>
      <c r="S8" s="6">
        <v>2028</v>
      </c>
      <c r="T8" s="28">
        <v>1680</v>
      </c>
      <c r="U8" s="28">
        <v>1683</v>
      </c>
      <c r="V8" s="51">
        <v>20768</v>
      </c>
      <c r="W8" s="8">
        <f>SUM(D8:U8)</f>
        <v>25090</v>
      </c>
      <c r="X8" s="8">
        <f t="shared" si="0"/>
        <v>16</v>
      </c>
      <c r="Y8" s="24">
        <f t="shared" si="1"/>
        <v>1568.125</v>
      </c>
      <c r="Z8" s="27" t="s">
        <v>200</v>
      </c>
    </row>
    <row r="9" spans="1:28" ht="12">
      <c r="A9" s="2" t="s">
        <v>198</v>
      </c>
      <c r="B9" s="2" t="s">
        <v>222</v>
      </c>
      <c r="C9" s="33" t="s">
        <v>199</v>
      </c>
      <c r="D9" s="45">
        <v>779</v>
      </c>
      <c r="E9" s="45">
        <v>936</v>
      </c>
      <c r="F9" s="45">
        <v>640</v>
      </c>
      <c r="G9" s="8">
        <v>984</v>
      </c>
      <c r="H9" s="8"/>
      <c r="I9" s="6">
        <v>2400</v>
      </c>
      <c r="J9" s="8">
        <v>1560</v>
      </c>
      <c r="K9" s="8">
        <v>1815</v>
      </c>
      <c r="L9" s="8">
        <v>2280</v>
      </c>
      <c r="M9" s="8">
        <v>1590</v>
      </c>
      <c r="N9" s="8">
        <v>1170</v>
      </c>
      <c r="O9" s="8"/>
      <c r="P9" s="8">
        <v>1650</v>
      </c>
      <c r="Q9" s="8">
        <v>1456</v>
      </c>
      <c r="R9" s="8">
        <v>1710</v>
      </c>
      <c r="S9" s="8"/>
      <c r="T9" s="6">
        <v>2014</v>
      </c>
      <c r="U9" s="28">
        <v>2124</v>
      </c>
      <c r="V9" s="51">
        <v>20753</v>
      </c>
      <c r="W9" s="8">
        <f>SUM(D9:U9)</f>
        <v>23108</v>
      </c>
      <c r="X9" s="8">
        <f t="shared" si="0"/>
        <v>15</v>
      </c>
      <c r="Y9" s="24">
        <f t="shared" si="1"/>
        <v>1540.5333333333333</v>
      </c>
      <c r="Z9" s="2" t="s">
        <v>198</v>
      </c>
      <c r="AB9" s="16"/>
    </row>
    <row r="10" spans="1:28" ht="12">
      <c r="A10" s="2" t="s">
        <v>202</v>
      </c>
      <c r="B10" s="2" t="s">
        <v>224</v>
      </c>
      <c r="C10" s="33" t="s">
        <v>203</v>
      </c>
      <c r="D10" s="8">
        <v>703</v>
      </c>
      <c r="E10" s="8">
        <v>800</v>
      </c>
      <c r="F10" s="19" t="s">
        <v>267</v>
      </c>
      <c r="G10" s="8">
        <v>924</v>
      </c>
      <c r="H10" s="8"/>
      <c r="I10" s="8">
        <v>1036</v>
      </c>
      <c r="J10" s="8"/>
      <c r="K10" s="8"/>
      <c r="L10" s="8">
        <v>2223</v>
      </c>
      <c r="M10" s="8"/>
      <c r="N10" s="8">
        <v>1350</v>
      </c>
      <c r="O10" s="8">
        <v>1904</v>
      </c>
      <c r="P10" s="8">
        <v>1664</v>
      </c>
      <c r="Q10" s="8">
        <v>1377</v>
      </c>
      <c r="R10" s="8">
        <v>1581</v>
      </c>
      <c r="S10" s="8">
        <v>1410</v>
      </c>
      <c r="T10" s="8"/>
      <c r="U10" s="8">
        <v>1564</v>
      </c>
      <c r="V10" s="8">
        <v>16536</v>
      </c>
      <c r="W10" s="8"/>
      <c r="X10" s="8">
        <f t="shared" si="0"/>
        <v>12</v>
      </c>
      <c r="Y10" s="24">
        <f t="shared" si="1"/>
        <v>1378</v>
      </c>
      <c r="Z10" s="2" t="s">
        <v>202</v>
      </c>
      <c r="AB10" s="16"/>
    </row>
    <row r="11" spans="1:28" ht="12">
      <c r="A11" s="2" t="s">
        <v>67</v>
      </c>
      <c r="B11" s="2" t="s">
        <v>309</v>
      </c>
      <c r="C11" t="s">
        <v>201</v>
      </c>
      <c r="D11" s="8"/>
      <c r="E11" s="8"/>
      <c r="F11" s="8"/>
      <c r="G11" s="8"/>
      <c r="H11" s="8"/>
      <c r="I11" s="8">
        <v>1333</v>
      </c>
      <c r="J11" s="8">
        <v>1000</v>
      </c>
      <c r="K11" s="8">
        <v>1066</v>
      </c>
      <c r="L11" s="8">
        <v>1470</v>
      </c>
      <c r="M11" s="8">
        <v>1377</v>
      </c>
      <c r="N11" s="8">
        <v>1075</v>
      </c>
      <c r="O11" s="8">
        <v>1568</v>
      </c>
      <c r="P11" s="8">
        <v>1450</v>
      </c>
      <c r="Q11" s="45" t="s">
        <v>16</v>
      </c>
      <c r="R11" s="8">
        <v>1250</v>
      </c>
      <c r="S11" s="8">
        <v>1134</v>
      </c>
      <c r="T11" s="8">
        <v>1200</v>
      </c>
      <c r="U11" s="8">
        <v>1334</v>
      </c>
      <c r="V11" s="8">
        <v>15257</v>
      </c>
      <c r="W11" s="8"/>
      <c r="X11" s="8">
        <f t="shared" si="0"/>
        <v>12</v>
      </c>
      <c r="Y11" s="24">
        <f t="shared" si="1"/>
        <v>1271.4166666666667</v>
      </c>
      <c r="Z11" s="2" t="s">
        <v>67</v>
      </c>
      <c r="AB11" s="16"/>
    </row>
    <row r="12" spans="1:28" ht="12">
      <c r="A12" s="2" t="s">
        <v>208</v>
      </c>
      <c r="B12" s="2" t="s">
        <v>229</v>
      </c>
      <c r="C12" s="33" t="s">
        <v>209</v>
      </c>
      <c r="D12" s="45">
        <v>396</v>
      </c>
      <c r="E12" s="45">
        <v>364</v>
      </c>
      <c r="F12" s="45">
        <v>770</v>
      </c>
      <c r="G12" s="8">
        <v>1075</v>
      </c>
      <c r="H12" s="8">
        <v>912</v>
      </c>
      <c r="I12" s="8">
        <v>1320</v>
      </c>
      <c r="J12" s="8">
        <v>1230</v>
      </c>
      <c r="K12" s="8">
        <v>1260</v>
      </c>
      <c r="L12" s="8">
        <v>1620</v>
      </c>
      <c r="M12" s="8"/>
      <c r="N12" s="8"/>
      <c r="O12" s="8">
        <v>1410</v>
      </c>
      <c r="P12" s="8"/>
      <c r="Q12" s="8">
        <v>1118</v>
      </c>
      <c r="R12" s="8">
        <v>1118</v>
      </c>
      <c r="S12" s="8">
        <v>1426</v>
      </c>
      <c r="T12" s="8">
        <v>1288</v>
      </c>
      <c r="U12" s="8">
        <v>1271</v>
      </c>
      <c r="V12" s="8">
        <v>15048</v>
      </c>
      <c r="W12" s="8">
        <f>SUM(D12:U12)</f>
        <v>16578</v>
      </c>
      <c r="X12" s="8">
        <f t="shared" si="0"/>
        <v>15</v>
      </c>
      <c r="Y12" s="24">
        <f t="shared" si="1"/>
        <v>1105.2</v>
      </c>
      <c r="Z12" s="2" t="s">
        <v>208</v>
      </c>
      <c r="AB12" s="16"/>
    </row>
    <row r="13" spans="1:28" ht="12">
      <c r="A13" s="2" t="s">
        <v>278</v>
      </c>
      <c r="B13" s="2" t="s">
        <v>229</v>
      </c>
      <c r="C13" s="33" t="s">
        <v>209</v>
      </c>
      <c r="D13" s="8"/>
      <c r="E13" s="8"/>
      <c r="F13" s="19">
        <v>740</v>
      </c>
      <c r="G13" s="8">
        <v>800</v>
      </c>
      <c r="H13" s="8">
        <v>1092</v>
      </c>
      <c r="I13" s="45">
        <v>255</v>
      </c>
      <c r="J13" s="8"/>
      <c r="K13" s="8">
        <v>828</v>
      </c>
      <c r="L13" s="8">
        <v>888</v>
      </c>
      <c r="M13" s="8"/>
      <c r="N13" s="8">
        <v>627</v>
      </c>
      <c r="O13" s="8">
        <v>1040</v>
      </c>
      <c r="P13" s="8">
        <v>946</v>
      </c>
      <c r="Q13" s="8">
        <v>680</v>
      </c>
      <c r="R13" s="8">
        <v>805</v>
      </c>
      <c r="S13" s="8">
        <v>660</v>
      </c>
      <c r="T13" s="8"/>
      <c r="U13" s="8">
        <v>1290</v>
      </c>
      <c r="V13" s="8">
        <v>10396</v>
      </c>
      <c r="W13" s="8">
        <f>SUM(D13:U13)</f>
        <v>10651</v>
      </c>
      <c r="X13" s="8">
        <f t="shared" si="0"/>
        <v>13</v>
      </c>
      <c r="Y13" s="24">
        <f t="shared" si="1"/>
        <v>819.3076923076923</v>
      </c>
      <c r="Z13" s="2" t="s">
        <v>278</v>
      </c>
      <c r="AB13" s="16"/>
    </row>
    <row r="14" spans="1:26" ht="12">
      <c r="A14" s="2" t="s">
        <v>212</v>
      </c>
      <c r="B14" s="2" t="s">
        <v>228</v>
      </c>
      <c r="C14" s="33" t="s">
        <v>199</v>
      </c>
      <c r="D14" s="45">
        <v>324</v>
      </c>
      <c r="E14" s="8" t="s">
        <v>267</v>
      </c>
      <c r="F14" s="19" t="s">
        <v>267</v>
      </c>
      <c r="G14" s="8">
        <v>630</v>
      </c>
      <c r="H14" s="8">
        <v>682</v>
      </c>
      <c r="I14" s="8"/>
      <c r="J14" s="8">
        <v>638</v>
      </c>
      <c r="K14" s="8">
        <v>980</v>
      </c>
      <c r="L14" s="8">
        <v>1044</v>
      </c>
      <c r="M14" s="8">
        <v>520</v>
      </c>
      <c r="N14" s="8">
        <v>1092</v>
      </c>
      <c r="O14" s="8">
        <v>1050</v>
      </c>
      <c r="P14" s="8">
        <v>975</v>
      </c>
      <c r="Q14" s="8"/>
      <c r="R14" s="8"/>
      <c r="S14" s="8">
        <v>638</v>
      </c>
      <c r="T14" s="8">
        <v>720</v>
      </c>
      <c r="U14" s="8">
        <v>720</v>
      </c>
      <c r="V14" s="8">
        <v>9689</v>
      </c>
      <c r="W14" s="8">
        <f>SUM(D14:U14)</f>
        <v>10013</v>
      </c>
      <c r="X14" s="8">
        <f t="shared" si="0"/>
        <v>13</v>
      </c>
      <c r="Y14" s="24">
        <f t="shared" si="1"/>
        <v>770.2307692307693</v>
      </c>
      <c r="Z14" s="2" t="s">
        <v>212</v>
      </c>
    </row>
    <row r="15" spans="1:28" ht="12">
      <c r="A15" s="2" t="s">
        <v>213</v>
      </c>
      <c r="B15" s="2" t="s">
        <v>246</v>
      </c>
      <c r="C15" s="33"/>
      <c r="D15" s="45">
        <v>294</v>
      </c>
      <c r="E15" s="45">
        <v>12</v>
      </c>
      <c r="F15" s="45">
        <v>260</v>
      </c>
      <c r="G15" s="8">
        <v>384</v>
      </c>
      <c r="H15" s="45">
        <v>375</v>
      </c>
      <c r="I15" s="8">
        <v>646</v>
      </c>
      <c r="J15" s="45">
        <v>396</v>
      </c>
      <c r="K15" s="8">
        <v>936</v>
      </c>
      <c r="L15" s="19">
        <v>405</v>
      </c>
      <c r="M15" s="8">
        <v>580</v>
      </c>
      <c r="N15" s="8">
        <v>570</v>
      </c>
      <c r="O15" s="8">
        <v>936</v>
      </c>
      <c r="P15" s="45">
        <v>288</v>
      </c>
      <c r="Q15" s="8">
        <v>702</v>
      </c>
      <c r="R15" s="8">
        <v>630</v>
      </c>
      <c r="S15" s="8">
        <v>1144</v>
      </c>
      <c r="T15" s="8">
        <v>900</v>
      </c>
      <c r="U15" s="8">
        <v>1025</v>
      </c>
      <c r="V15" s="8">
        <v>8858</v>
      </c>
      <c r="W15" s="8">
        <f>SUM(D15:U15)</f>
        <v>10483</v>
      </c>
      <c r="X15" s="8">
        <f t="shared" si="0"/>
        <v>18</v>
      </c>
      <c r="Y15" s="24">
        <f t="shared" si="1"/>
        <v>582.3888888888889</v>
      </c>
      <c r="Z15" s="2" t="s">
        <v>213</v>
      </c>
      <c r="AB15" s="16"/>
    </row>
    <row r="16" spans="1:26" ht="12">
      <c r="A16" s="2" t="s">
        <v>207</v>
      </c>
      <c r="B16" s="2" t="s">
        <v>228</v>
      </c>
      <c r="C16" s="33" t="s">
        <v>199</v>
      </c>
      <c r="D16" s="8">
        <v>405</v>
      </c>
      <c r="E16" s="8">
        <v>580</v>
      </c>
      <c r="F16" s="8">
        <v>308</v>
      </c>
      <c r="G16" s="8">
        <v>800</v>
      </c>
      <c r="H16" s="8">
        <v>660</v>
      </c>
      <c r="I16" s="8">
        <v>895</v>
      </c>
      <c r="J16" s="8">
        <v>1107</v>
      </c>
      <c r="K16" s="8">
        <v>1026</v>
      </c>
      <c r="L16" s="8">
        <v>1008</v>
      </c>
      <c r="M16" s="8"/>
      <c r="N16" s="8">
        <v>999</v>
      </c>
      <c r="O16" s="8"/>
      <c r="P16" s="8">
        <v>580</v>
      </c>
      <c r="Q16" s="8"/>
      <c r="R16" s="8"/>
      <c r="S16" s="8"/>
      <c r="T16" s="8"/>
      <c r="U16" s="8"/>
      <c r="V16" s="8">
        <v>8368</v>
      </c>
      <c r="W16" s="8"/>
      <c r="X16" s="8">
        <f t="shared" si="0"/>
        <v>11</v>
      </c>
      <c r="Y16" s="24">
        <f t="shared" si="1"/>
        <v>760.7272727272727</v>
      </c>
      <c r="Z16" s="2" t="s">
        <v>207</v>
      </c>
    </row>
    <row r="17" spans="1:26" ht="12">
      <c r="A17" s="2" t="s">
        <v>300</v>
      </c>
      <c r="B17" s="2" t="s">
        <v>301</v>
      </c>
      <c r="C17" s="33"/>
      <c r="D17" s="8"/>
      <c r="E17" s="8"/>
      <c r="F17" s="8"/>
      <c r="G17" s="8">
        <v>308</v>
      </c>
      <c r="H17" s="8">
        <v>308</v>
      </c>
      <c r="I17" s="8">
        <v>510</v>
      </c>
      <c r="J17" s="8">
        <v>680</v>
      </c>
      <c r="K17" s="8">
        <v>714</v>
      </c>
      <c r="L17" s="8">
        <v>660</v>
      </c>
      <c r="M17" s="8"/>
      <c r="N17" s="8">
        <v>768</v>
      </c>
      <c r="O17" s="8">
        <v>1305</v>
      </c>
      <c r="P17" s="8">
        <v>1209</v>
      </c>
      <c r="Q17" s="8">
        <v>756</v>
      </c>
      <c r="R17" s="8">
        <v>858</v>
      </c>
      <c r="S17" s="8"/>
      <c r="T17" s="8"/>
      <c r="U17" s="8"/>
      <c r="V17" s="8">
        <v>8076</v>
      </c>
      <c r="W17" s="8"/>
      <c r="X17" s="8">
        <f t="shared" si="0"/>
        <v>11</v>
      </c>
      <c r="Y17" s="24">
        <f t="shared" si="1"/>
        <v>734.1818181818181</v>
      </c>
      <c r="Z17" s="2" t="s">
        <v>300</v>
      </c>
    </row>
    <row r="18" spans="1:26" ht="12">
      <c r="A18" s="2" t="s">
        <v>204</v>
      </c>
      <c r="B18" s="2" t="s">
        <v>233</v>
      </c>
      <c r="C18" s="33"/>
      <c r="D18" s="8">
        <v>627</v>
      </c>
      <c r="E18" s="8">
        <v>680</v>
      </c>
      <c r="F18" s="19" t="s">
        <v>267</v>
      </c>
      <c r="G18" s="8"/>
      <c r="H18" s="8">
        <v>704</v>
      </c>
      <c r="I18" s="8">
        <v>1064</v>
      </c>
      <c r="J18" s="8">
        <v>814</v>
      </c>
      <c r="K18" s="8"/>
      <c r="L18" s="8">
        <v>578</v>
      </c>
      <c r="M18" s="8">
        <v>792</v>
      </c>
      <c r="N18" s="8"/>
      <c r="O18" s="8"/>
      <c r="P18" s="8"/>
      <c r="Q18" s="8"/>
      <c r="R18" s="8"/>
      <c r="S18" s="8">
        <v>1025</v>
      </c>
      <c r="T18" s="8"/>
      <c r="U18" s="8">
        <v>735</v>
      </c>
      <c r="V18" s="8">
        <v>7019</v>
      </c>
      <c r="W18" s="8"/>
      <c r="X18" s="8">
        <f t="shared" si="0"/>
        <v>9</v>
      </c>
      <c r="Y18" s="24">
        <f t="shared" si="1"/>
        <v>779.8888888888889</v>
      </c>
      <c r="Z18" s="2" t="s">
        <v>204</v>
      </c>
    </row>
    <row r="19" spans="1:28" ht="12">
      <c r="A19" s="2" t="s">
        <v>128</v>
      </c>
      <c r="B19" s="2" t="s">
        <v>129</v>
      </c>
      <c r="C19" s="33" t="s">
        <v>195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v>580</v>
      </c>
      <c r="O19" s="8">
        <v>1008</v>
      </c>
      <c r="P19" s="8">
        <v>836</v>
      </c>
      <c r="Q19" s="8">
        <v>392</v>
      </c>
      <c r="R19" s="8"/>
      <c r="S19" s="8">
        <v>936</v>
      </c>
      <c r="T19" s="8">
        <v>1053</v>
      </c>
      <c r="U19" s="8">
        <v>1196</v>
      </c>
      <c r="V19" s="8">
        <v>6001</v>
      </c>
      <c r="W19" s="8"/>
      <c r="X19" s="8">
        <f t="shared" si="0"/>
        <v>7</v>
      </c>
      <c r="Y19" s="24">
        <f t="shared" si="1"/>
        <v>857.2857142857143</v>
      </c>
      <c r="Z19" s="2" t="s">
        <v>128</v>
      </c>
      <c r="AB19" s="16"/>
    </row>
    <row r="20" spans="1:28" ht="12">
      <c r="A20" s="2" t="s">
        <v>256</v>
      </c>
      <c r="B20" s="2" t="s">
        <v>263</v>
      </c>
      <c r="C20" s="33" t="s">
        <v>153</v>
      </c>
      <c r="D20" s="30"/>
      <c r="E20" s="8">
        <v>315</v>
      </c>
      <c r="F20" s="8">
        <v>532</v>
      </c>
      <c r="G20" s="8">
        <v>580</v>
      </c>
      <c r="H20" s="8"/>
      <c r="I20" s="8">
        <v>704</v>
      </c>
      <c r="J20" s="8">
        <v>756</v>
      </c>
      <c r="K20" s="8">
        <v>588</v>
      </c>
      <c r="L20" s="8">
        <v>609</v>
      </c>
      <c r="M20" s="8">
        <v>792</v>
      </c>
      <c r="N20" s="8">
        <v>735</v>
      </c>
      <c r="O20" s="8"/>
      <c r="P20" s="8"/>
      <c r="Q20" s="8"/>
      <c r="R20" s="8"/>
      <c r="S20" s="8"/>
      <c r="T20" s="8"/>
      <c r="U20" s="8"/>
      <c r="V20" s="8">
        <v>5611</v>
      </c>
      <c r="W20" s="8"/>
      <c r="X20" s="8">
        <f t="shared" si="0"/>
        <v>9</v>
      </c>
      <c r="Y20" s="24">
        <f t="shared" si="1"/>
        <v>623.4444444444445</v>
      </c>
      <c r="Z20" s="2" t="s">
        <v>256</v>
      </c>
      <c r="AB20" s="16"/>
    </row>
    <row r="21" spans="1:26" ht="12">
      <c r="A21" s="2" t="s">
        <v>311</v>
      </c>
      <c r="B21" s="2" t="s">
        <v>313</v>
      </c>
      <c r="C21" s="33" t="s">
        <v>135</v>
      </c>
      <c r="D21" s="8"/>
      <c r="E21" s="8"/>
      <c r="F21" s="19"/>
      <c r="G21" s="8"/>
      <c r="H21" s="8">
        <v>117</v>
      </c>
      <c r="I21" s="8"/>
      <c r="J21" s="8">
        <v>100</v>
      </c>
      <c r="K21" s="8">
        <v>25</v>
      </c>
      <c r="L21" s="8">
        <v>437</v>
      </c>
      <c r="M21" s="8"/>
      <c r="N21" s="8"/>
      <c r="O21" s="8">
        <v>540</v>
      </c>
      <c r="P21" s="8">
        <v>390</v>
      </c>
      <c r="Q21" s="8">
        <v>560</v>
      </c>
      <c r="R21" s="8">
        <v>400</v>
      </c>
      <c r="S21" s="8">
        <v>1008</v>
      </c>
      <c r="T21" s="8">
        <v>580</v>
      </c>
      <c r="U21" s="8"/>
      <c r="V21" s="8">
        <v>4157</v>
      </c>
      <c r="W21" s="8"/>
      <c r="X21" s="8">
        <f t="shared" si="0"/>
        <v>10</v>
      </c>
      <c r="Y21" s="24">
        <f t="shared" si="1"/>
        <v>415.7</v>
      </c>
      <c r="Z21" s="2" t="s">
        <v>311</v>
      </c>
    </row>
    <row r="22" spans="1:26" ht="12">
      <c r="A22" s="2" t="s">
        <v>303</v>
      </c>
      <c r="B22" s="2" t="s">
        <v>309</v>
      </c>
      <c r="C22" s="33" t="s">
        <v>201</v>
      </c>
      <c r="D22" s="8"/>
      <c r="E22" s="8"/>
      <c r="F22" s="8"/>
      <c r="G22" s="8"/>
      <c r="H22" s="8">
        <v>544</v>
      </c>
      <c r="I22" s="8">
        <v>693</v>
      </c>
      <c r="J22" s="8"/>
      <c r="K22" s="8"/>
      <c r="L22" s="8"/>
      <c r="M22" s="8"/>
      <c r="N22" s="8"/>
      <c r="O22" s="8">
        <v>1040</v>
      </c>
      <c r="P22" s="8">
        <v>1080</v>
      </c>
      <c r="Q22" s="8"/>
      <c r="R22" s="8"/>
      <c r="S22" s="8"/>
      <c r="T22" s="8"/>
      <c r="U22" s="8"/>
      <c r="V22" s="8">
        <v>3357</v>
      </c>
      <c r="W22" s="8"/>
      <c r="X22" s="8">
        <f t="shared" si="0"/>
        <v>4</v>
      </c>
      <c r="Y22" s="24">
        <f t="shared" si="1"/>
        <v>839.25</v>
      </c>
      <c r="Z22" s="2" t="s">
        <v>303</v>
      </c>
    </row>
    <row r="23" spans="1:28" ht="12">
      <c r="A23" s="2" t="s">
        <v>170</v>
      </c>
      <c r="B23" s="2" t="s">
        <v>176</v>
      </c>
      <c r="C23" s="3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858</v>
      </c>
      <c r="T23" s="8">
        <v>1000</v>
      </c>
      <c r="U23" s="8">
        <v>816</v>
      </c>
      <c r="V23" s="8">
        <v>2674</v>
      </c>
      <c r="W23" s="8"/>
      <c r="X23" s="8">
        <f t="shared" si="0"/>
        <v>3</v>
      </c>
      <c r="Y23" s="24">
        <f t="shared" si="1"/>
        <v>891.3333333333334</v>
      </c>
      <c r="Z23" s="2" t="s">
        <v>170</v>
      </c>
      <c r="AB23" s="16"/>
    </row>
    <row r="24" spans="1:26" ht="12">
      <c r="A24" s="2" t="s">
        <v>133</v>
      </c>
      <c r="B24" s="2" t="s">
        <v>134</v>
      </c>
      <c r="C24" s="33" t="s">
        <v>135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1242</v>
      </c>
      <c r="P24" s="8">
        <v>1350</v>
      </c>
      <c r="Q24" s="8"/>
      <c r="R24" s="8"/>
      <c r="S24" s="8"/>
      <c r="T24" s="8"/>
      <c r="U24" s="8"/>
      <c r="V24" s="8">
        <v>2592</v>
      </c>
      <c r="W24" s="8"/>
      <c r="X24" s="8">
        <f t="shared" si="0"/>
        <v>2</v>
      </c>
      <c r="Y24" s="24">
        <f t="shared" si="1"/>
        <v>1296</v>
      </c>
      <c r="Z24" s="2" t="s">
        <v>133</v>
      </c>
    </row>
    <row r="25" spans="1:26" ht="12">
      <c r="A25" s="2" t="s">
        <v>62</v>
      </c>
      <c r="B25" s="2" t="s">
        <v>279</v>
      </c>
      <c r="C25" s="33" t="s">
        <v>201</v>
      </c>
      <c r="D25" s="8"/>
      <c r="E25" s="8"/>
      <c r="F25" s="19"/>
      <c r="G25" s="8"/>
      <c r="H25" s="8"/>
      <c r="I25" s="8"/>
      <c r="J25" s="8">
        <v>100</v>
      </c>
      <c r="K25" s="8"/>
      <c r="L25" s="8">
        <v>132</v>
      </c>
      <c r="M25" s="8">
        <v>208</v>
      </c>
      <c r="N25" s="8">
        <v>420</v>
      </c>
      <c r="O25" s="8">
        <v>255</v>
      </c>
      <c r="P25" s="8">
        <v>208</v>
      </c>
      <c r="Q25" s="8"/>
      <c r="R25" s="8">
        <v>204</v>
      </c>
      <c r="S25" s="8">
        <v>180</v>
      </c>
      <c r="T25" s="8">
        <v>304</v>
      </c>
      <c r="U25" s="8">
        <v>195</v>
      </c>
      <c r="V25" s="28">
        <v>2206</v>
      </c>
      <c r="W25" s="8"/>
      <c r="X25" s="8">
        <f t="shared" si="0"/>
        <v>10</v>
      </c>
      <c r="Y25" s="24">
        <f t="shared" si="1"/>
        <v>220.6</v>
      </c>
      <c r="Z25" s="2" t="s">
        <v>62</v>
      </c>
    </row>
    <row r="26" spans="1:27" ht="12">
      <c r="A26" s="2" t="s">
        <v>214</v>
      </c>
      <c r="B26" s="2" t="s">
        <v>232</v>
      </c>
      <c r="C26" s="33" t="s">
        <v>215</v>
      </c>
      <c r="D26" s="8">
        <v>252</v>
      </c>
      <c r="E26" s="8" t="s">
        <v>267</v>
      </c>
      <c r="F26" s="8" t="s">
        <v>314</v>
      </c>
      <c r="G26" s="8"/>
      <c r="H26" s="8"/>
      <c r="I26" s="8">
        <v>386</v>
      </c>
      <c r="J26" s="8"/>
      <c r="K26" s="8"/>
      <c r="L26" s="8"/>
      <c r="M26" s="8"/>
      <c r="N26" s="8"/>
      <c r="O26" s="8">
        <v>513</v>
      </c>
      <c r="P26" s="8">
        <v>825</v>
      </c>
      <c r="Q26" s="8"/>
      <c r="R26" s="8"/>
      <c r="S26" s="8">
        <v>228</v>
      </c>
      <c r="T26" s="8"/>
      <c r="U26" s="8"/>
      <c r="V26" s="28">
        <v>2204</v>
      </c>
      <c r="W26" s="8"/>
      <c r="X26" s="8">
        <f t="shared" si="0"/>
        <v>5</v>
      </c>
      <c r="Y26" s="24">
        <f t="shared" si="1"/>
        <v>440.8</v>
      </c>
      <c r="Z26" s="2" t="s">
        <v>214</v>
      </c>
      <c r="AA26" s="16"/>
    </row>
    <row r="27" spans="1:26" ht="12">
      <c r="A27" s="2" t="s">
        <v>318</v>
      </c>
      <c r="B27" s="2" t="s">
        <v>74</v>
      </c>
      <c r="C27" s="2"/>
      <c r="D27" s="8"/>
      <c r="E27" s="8"/>
      <c r="F27" s="8"/>
      <c r="G27" s="8"/>
      <c r="H27" s="8"/>
      <c r="I27" s="8">
        <v>475</v>
      </c>
      <c r="J27" s="8">
        <v>420</v>
      </c>
      <c r="K27" s="8"/>
      <c r="L27" s="8"/>
      <c r="M27" s="8"/>
      <c r="N27" s="8"/>
      <c r="O27" s="8"/>
      <c r="P27" s="8"/>
      <c r="Q27" s="8"/>
      <c r="R27" s="8"/>
      <c r="S27" s="8"/>
      <c r="T27" s="8">
        <v>315</v>
      </c>
      <c r="U27" s="8">
        <v>432</v>
      </c>
      <c r="V27" s="8">
        <v>1642</v>
      </c>
      <c r="W27" s="8"/>
      <c r="X27" s="8">
        <f t="shared" si="0"/>
        <v>4</v>
      </c>
      <c r="Y27" s="24">
        <f t="shared" si="1"/>
        <v>410.5</v>
      </c>
      <c r="Z27" s="2" t="s">
        <v>318</v>
      </c>
    </row>
    <row r="28" spans="1:26" ht="12">
      <c r="A28" s="2" t="s">
        <v>206</v>
      </c>
      <c r="B28" s="2" t="s">
        <v>227</v>
      </c>
      <c r="C28" s="33"/>
      <c r="D28" s="8">
        <v>434</v>
      </c>
      <c r="E28" s="8" t="s">
        <v>267</v>
      </c>
      <c r="F28" s="19" t="s">
        <v>267</v>
      </c>
      <c r="G28" s="8">
        <v>925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1359</v>
      </c>
      <c r="W28" s="8"/>
      <c r="X28" s="8">
        <f t="shared" si="0"/>
        <v>2</v>
      </c>
      <c r="Y28" s="24">
        <f t="shared" si="1"/>
        <v>679.5</v>
      </c>
      <c r="Z28" s="2" t="s">
        <v>206</v>
      </c>
    </row>
    <row r="29" spans="1:26" ht="12">
      <c r="A29" s="2" t="s">
        <v>1</v>
      </c>
      <c r="B29" s="2" t="s">
        <v>279</v>
      </c>
      <c r="C29" s="2"/>
      <c r="D29" s="8"/>
      <c r="E29" s="8"/>
      <c r="F29" s="19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345</v>
      </c>
      <c r="U29" s="8">
        <v>816</v>
      </c>
      <c r="V29" s="8">
        <v>1161</v>
      </c>
      <c r="W29" s="8"/>
      <c r="X29" s="8">
        <f t="shared" si="0"/>
        <v>2</v>
      </c>
      <c r="Y29" s="24">
        <f t="shared" si="1"/>
        <v>580.5</v>
      </c>
      <c r="Z29" s="2" t="s">
        <v>1</v>
      </c>
    </row>
    <row r="30" spans="1:27" ht="12">
      <c r="A30" s="13" t="s">
        <v>127</v>
      </c>
      <c r="B30" s="2" t="s">
        <v>223</v>
      </c>
      <c r="C30" s="2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v>90</v>
      </c>
      <c r="O30" s="8"/>
      <c r="P30" s="8">
        <v>374</v>
      </c>
      <c r="Q30" s="8"/>
      <c r="R30" s="8"/>
      <c r="S30" s="8">
        <v>299</v>
      </c>
      <c r="T30" s="8">
        <v>150</v>
      </c>
      <c r="U30" s="8">
        <v>242</v>
      </c>
      <c r="V30" s="8">
        <v>1155</v>
      </c>
      <c r="W30" s="8"/>
      <c r="X30" s="8">
        <f t="shared" si="0"/>
        <v>5</v>
      </c>
      <c r="Y30" s="24">
        <f t="shared" si="1"/>
        <v>231</v>
      </c>
      <c r="Z30" s="13" t="s">
        <v>127</v>
      </c>
      <c r="AA30" s="16"/>
    </row>
    <row r="31" spans="1:26" ht="12">
      <c r="A31" s="2" t="s">
        <v>87</v>
      </c>
      <c r="B31" s="2" t="s">
        <v>279</v>
      </c>
      <c r="C31" s="2" t="s">
        <v>201</v>
      </c>
      <c r="D31" s="8"/>
      <c r="E31" s="8"/>
      <c r="F31" s="8"/>
      <c r="G31" s="8"/>
      <c r="H31" s="8"/>
      <c r="I31" s="8"/>
      <c r="J31" s="8">
        <v>481</v>
      </c>
      <c r="K31" s="8"/>
      <c r="L31" s="8"/>
      <c r="M31" s="8"/>
      <c r="N31" s="8"/>
      <c r="O31" s="8"/>
      <c r="P31" s="8"/>
      <c r="Q31" s="8"/>
      <c r="R31" s="8"/>
      <c r="S31" s="8">
        <v>660</v>
      </c>
      <c r="T31" s="8"/>
      <c r="U31" s="8"/>
      <c r="V31" s="8">
        <v>1141</v>
      </c>
      <c r="W31" s="8"/>
      <c r="X31" s="8">
        <f t="shared" si="0"/>
        <v>2</v>
      </c>
      <c r="Y31" s="24">
        <f t="shared" si="1"/>
        <v>570.5</v>
      </c>
      <c r="Z31" s="2" t="s">
        <v>87</v>
      </c>
    </row>
    <row r="32" spans="1:26" ht="12">
      <c r="A32" s="2" t="s">
        <v>69</v>
      </c>
      <c r="B32" s="2" t="s">
        <v>75</v>
      </c>
      <c r="C32" s="2"/>
      <c r="D32" s="8"/>
      <c r="E32" s="8"/>
      <c r="F32" s="8"/>
      <c r="G32" s="8"/>
      <c r="H32" s="8"/>
      <c r="I32" s="8">
        <v>70</v>
      </c>
      <c r="J32" s="8">
        <v>63</v>
      </c>
      <c r="K32" s="8">
        <v>56</v>
      </c>
      <c r="L32" s="8">
        <v>150</v>
      </c>
      <c r="M32" s="8">
        <v>144</v>
      </c>
      <c r="N32" s="8">
        <v>220</v>
      </c>
      <c r="O32" s="8"/>
      <c r="P32" s="8"/>
      <c r="Q32" s="8"/>
      <c r="R32" s="8"/>
      <c r="S32" s="8"/>
      <c r="T32" s="8"/>
      <c r="U32" s="8"/>
      <c r="V32" s="8">
        <v>703</v>
      </c>
      <c r="W32" s="8"/>
      <c r="X32" s="8">
        <f t="shared" si="0"/>
        <v>6</v>
      </c>
      <c r="Y32" s="24">
        <f t="shared" si="1"/>
        <v>117.16666666666667</v>
      </c>
      <c r="Z32" s="2" t="s">
        <v>69</v>
      </c>
    </row>
    <row r="33" spans="1:26" ht="12">
      <c r="A33" s="2" t="s">
        <v>150</v>
      </c>
      <c r="B33" s="2" t="s">
        <v>121</v>
      </c>
      <c r="C33" s="2" t="s">
        <v>209</v>
      </c>
      <c r="D33" s="8"/>
      <c r="E33" s="8"/>
      <c r="F33" s="19"/>
      <c r="G33" s="8"/>
      <c r="H33" s="8"/>
      <c r="I33" s="8"/>
      <c r="J33" s="8"/>
      <c r="K33" s="8"/>
      <c r="L33" s="8"/>
      <c r="M33" s="8">
        <v>98</v>
      </c>
      <c r="N33" s="8"/>
      <c r="O33" s="8"/>
      <c r="P33" s="8">
        <v>351</v>
      </c>
      <c r="Q33" s="8"/>
      <c r="R33" s="8"/>
      <c r="S33" s="8"/>
      <c r="T33" s="8"/>
      <c r="U33" s="8"/>
      <c r="V33" s="8">
        <v>449</v>
      </c>
      <c r="W33" s="8"/>
      <c r="X33" s="8">
        <f t="shared" si="0"/>
        <v>2</v>
      </c>
      <c r="Y33" s="24">
        <f t="shared" si="1"/>
        <v>224.5</v>
      </c>
      <c r="Z33" s="2" t="s">
        <v>150</v>
      </c>
    </row>
    <row r="34" spans="1:26" ht="12">
      <c r="A34" s="2" t="s">
        <v>171</v>
      </c>
      <c r="B34" s="2" t="s">
        <v>233</v>
      </c>
      <c r="C34" s="2"/>
      <c r="D34" s="8"/>
      <c r="E34" s="8"/>
      <c r="F34" s="19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368</v>
      </c>
      <c r="T34" s="8"/>
      <c r="U34" s="8"/>
      <c r="V34" s="8">
        <v>368</v>
      </c>
      <c r="W34" s="8"/>
      <c r="X34" s="8">
        <f t="shared" si="0"/>
        <v>1</v>
      </c>
      <c r="Y34" s="24">
        <f t="shared" si="1"/>
        <v>368</v>
      </c>
      <c r="Z34" s="2" t="s">
        <v>171</v>
      </c>
    </row>
    <row r="35" spans="1:26" ht="12">
      <c r="A35" s="2" t="s">
        <v>46</v>
      </c>
      <c r="B35" s="2" t="s">
        <v>76</v>
      </c>
      <c r="C35" s="2" t="s">
        <v>70</v>
      </c>
      <c r="D35" s="8"/>
      <c r="E35" s="8"/>
      <c r="F35" s="8"/>
      <c r="G35" s="8"/>
      <c r="H35" s="8"/>
      <c r="I35" s="8">
        <v>63</v>
      </c>
      <c r="J35" s="8">
        <v>90</v>
      </c>
      <c r="K35" s="8">
        <v>9</v>
      </c>
      <c r="L35" s="8">
        <v>42</v>
      </c>
      <c r="M35" s="8"/>
      <c r="N35" s="8"/>
      <c r="O35" s="8"/>
      <c r="P35" s="8"/>
      <c r="Q35" s="8"/>
      <c r="R35" s="8"/>
      <c r="S35" s="8"/>
      <c r="T35" s="8"/>
      <c r="U35" s="8"/>
      <c r="V35" s="8">
        <v>204</v>
      </c>
      <c r="W35" s="8"/>
      <c r="X35" s="8">
        <f t="shared" si="0"/>
        <v>4</v>
      </c>
      <c r="Y35" s="24">
        <f t="shared" si="1"/>
        <v>51</v>
      </c>
      <c r="Z35" s="2" t="s">
        <v>46</v>
      </c>
    </row>
    <row r="36" spans="1:26" ht="12">
      <c r="A36" s="2" t="s">
        <v>2</v>
      </c>
      <c r="B36" s="2" t="s">
        <v>12</v>
      </c>
      <c r="C36" s="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v>180</v>
      </c>
      <c r="U36" s="8"/>
      <c r="V36" s="8">
        <v>180</v>
      </c>
      <c r="W36" s="8"/>
      <c r="X36" s="8">
        <f>COUNTIF(D36:U36,"&gt;0")</f>
        <v>1</v>
      </c>
      <c r="Y36" s="24">
        <f t="shared" si="1"/>
        <v>180</v>
      </c>
      <c r="Z36" s="2" t="s">
        <v>2</v>
      </c>
    </row>
    <row r="37" spans="1:26" ht="12">
      <c r="A37" s="2" t="s">
        <v>71</v>
      </c>
      <c r="B37" s="2" t="s">
        <v>229</v>
      </c>
      <c r="C37" s="2" t="s">
        <v>209</v>
      </c>
      <c r="D37" s="8"/>
      <c r="E37" s="8"/>
      <c r="F37" s="8"/>
      <c r="G37" s="8"/>
      <c r="H37" s="8"/>
      <c r="I37" s="8">
        <v>48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48</v>
      </c>
      <c r="W37" s="8"/>
      <c r="X37" s="8">
        <f t="shared" si="0"/>
        <v>1</v>
      </c>
      <c r="Y37" s="24">
        <f t="shared" si="1"/>
        <v>48</v>
      </c>
      <c r="Z37" s="2" t="s">
        <v>71</v>
      </c>
    </row>
    <row r="38" spans="1:26" ht="12">
      <c r="A38" s="36"/>
      <c r="B38" s="36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16"/>
    </row>
    <row r="39" spans="1:26" ht="12">
      <c r="A39" s="4" t="s">
        <v>191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5"/>
      <c r="Z39" s="16"/>
    </row>
    <row r="40" spans="1:28" ht="12">
      <c r="A40" s="3" t="s">
        <v>177</v>
      </c>
      <c r="B40" s="5" t="s">
        <v>178</v>
      </c>
      <c r="C40" s="5" t="s">
        <v>179</v>
      </c>
      <c r="D40" s="6" t="s">
        <v>180</v>
      </c>
      <c r="E40" s="6" t="s">
        <v>181</v>
      </c>
      <c r="F40" s="6" t="s">
        <v>182</v>
      </c>
      <c r="G40" s="6" t="s">
        <v>183</v>
      </c>
      <c r="H40" s="6" t="s">
        <v>184</v>
      </c>
      <c r="I40" s="6" t="s">
        <v>185</v>
      </c>
      <c r="J40" s="6" t="s">
        <v>186</v>
      </c>
      <c r="K40" s="6" t="s">
        <v>187</v>
      </c>
      <c r="L40" s="6" t="s">
        <v>188</v>
      </c>
      <c r="M40" s="6" t="s">
        <v>103</v>
      </c>
      <c r="N40" s="6" t="s">
        <v>130</v>
      </c>
      <c r="O40" s="6" t="s">
        <v>136</v>
      </c>
      <c r="P40" s="6" t="s">
        <v>151</v>
      </c>
      <c r="Q40" s="6" t="s">
        <v>156</v>
      </c>
      <c r="R40" s="6" t="s">
        <v>169</v>
      </c>
      <c r="S40" s="6" t="s">
        <v>0</v>
      </c>
      <c r="T40" s="6" t="s">
        <v>14</v>
      </c>
      <c r="U40" s="6" t="s">
        <v>18</v>
      </c>
      <c r="V40" s="6" t="s">
        <v>190</v>
      </c>
      <c r="W40" s="6" t="s">
        <v>190</v>
      </c>
      <c r="X40" s="6" t="s">
        <v>240</v>
      </c>
      <c r="Y40" s="21" t="s">
        <v>241</v>
      </c>
      <c r="Z40" s="3" t="s">
        <v>177</v>
      </c>
      <c r="AB40" s="16"/>
    </row>
    <row r="41" spans="1:28" ht="12">
      <c r="A41" s="3"/>
      <c r="B41" s="5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 t="s">
        <v>32</v>
      </c>
      <c r="W41" s="6" t="s">
        <v>33</v>
      </c>
      <c r="X41" s="6"/>
      <c r="Y41" s="6" t="s">
        <v>33</v>
      </c>
      <c r="Z41" s="3"/>
      <c r="AB41" s="16"/>
    </row>
    <row r="42" spans="1:26" ht="12">
      <c r="A42" s="53" t="s">
        <v>282</v>
      </c>
      <c r="B42" s="2" t="s">
        <v>249</v>
      </c>
      <c r="C42" s="2" t="s">
        <v>266</v>
      </c>
      <c r="D42" s="19" t="s">
        <v>267</v>
      </c>
      <c r="E42" s="19" t="s">
        <v>267</v>
      </c>
      <c r="F42" s="8">
        <v>918</v>
      </c>
      <c r="G42" s="8"/>
      <c r="H42" s="8"/>
      <c r="I42" s="8"/>
      <c r="J42" s="8"/>
      <c r="K42" s="8">
        <v>1210</v>
      </c>
      <c r="L42" s="8">
        <v>1770</v>
      </c>
      <c r="M42" s="6">
        <v>1456</v>
      </c>
      <c r="N42" s="6"/>
      <c r="O42" s="6">
        <v>2409</v>
      </c>
      <c r="P42" s="28">
        <v>1650</v>
      </c>
      <c r="Q42" s="28">
        <v>1566</v>
      </c>
      <c r="R42" s="6">
        <v>2178</v>
      </c>
      <c r="S42" s="6">
        <v>2013</v>
      </c>
      <c r="T42" s="6">
        <v>2108</v>
      </c>
      <c r="U42" s="6">
        <v>2418</v>
      </c>
      <c r="V42" s="52">
        <v>19696</v>
      </c>
      <c r="W42" s="8"/>
      <c r="X42" s="8">
        <f aca="true" t="shared" si="2" ref="X42:X67">COUNTIF(D42:U42,"&gt;0")</f>
        <v>11</v>
      </c>
      <c r="Y42" s="24">
        <f aca="true" t="shared" si="3" ref="Y42:Y67">AVERAGE(D42:U42)</f>
        <v>1790.5454545454545</v>
      </c>
      <c r="Z42" s="53" t="s">
        <v>282</v>
      </c>
    </row>
    <row r="43" spans="1:26" ht="12">
      <c r="A43" s="2" t="s">
        <v>194</v>
      </c>
      <c r="B43" s="2" t="s">
        <v>220</v>
      </c>
      <c r="C43" s="2" t="s">
        <v>195</v>
      </c>
      <c r="D43" s="6">
        <v>1056</v>
      </c>
      <c r="E43" s="8" t="s">
        <v>267</v>
      </c>
      <c r="F43" s="6">
        <v>1624</v>
      </c>
      <c r="G43" s="8"/>
      <c r="H43" s="8"/>
      <c r="I43" s="8"/>
      <c r="J43" s="6">
        <v>2052</v>
      </c>
      <c r="K43" s="8"/>
      <c r="L43" s="8"/>
      <c r="M43" s="8"/>
      <c r="N43" s="6">
        <v>1820</v>
      </c>
      <c r="O43" s="6"/>
      <c r="P43" s="6">
        <v>1769</v>
      </c>
      <c r="Q43" s="6">
        <v>2280</v>
      </c>
      <c r="R43" s="28">
        <v>1736</v>
      </c>
      <c r="S43" s="28">
        <v>1334</v>
      </c>
      <c r="T43" s="28">
        <v>1914</v>
      </c>
      <c r="U43" s="28"/>
      <c r="V43" s="8">
        <v>15585</v>
      </c>
      <c r="W43" s="8"/>
      <c r="X43" s="8">
        <f t="shared" si="2"/>
        <v>9</v>
      </c>
      <c r="Y43" s="24">
        <f t="shared" si="3"/>
        <v>1731.6666666666667</v>
      </c>
      <c r="Z43" s="2" t="s">
        <v>194</v>
      </c>
    </row>
    <row r="44" spans="1:26" ht="12">
      <c r="A44" s="27" t="s">
        <v>205</v>
      </c>
      <c r="B44" s="27" t="s">
        <v>226</v>
      </c>
      <c r="C44" s="27"/>
      <c r="D44" s="45">
        <v>475</v>
      </c>
      <c r="E44" s="45">
        <v>726</v>
      </c>
      <c r="F44" s="28">
        <v>897</v>
      </c>
      <c r="G44" s="45">
        <v>493</v>
      </c>
      <c r="H44" s="45">
        <v>828</v>
      </c>
      <c r="I44" s="6">
        <v>1419</v>
      </c>
      <c r="J44" s="28">
        <v>1488</v>
      </c>
      <c r="K44" s="6">
        <v>1248</v>
      </c>
      <c r="L44" s="6">
        <v>1551</v>
      </c>
      <c r="M44" s="28">
        <v>936</v>
      </c>
      <c r="N44" s="28">
        <v>1080</v>
      </c>
      <c r="O44" s="28">
        <v>1363</v>
      </c>
      <c r="P44" s="49">
        <v>1125</v>
      </c>
      <c r="Q44" s="49">
        <v>860</v>
      </c>
      <c r="R44" s="49">
        <v>1300</v>
      </c>
      <c r="S44" s="49"/>
      <c r="T44" s="49"/>
      <c r="U44" s="49">
        <v>1144</v>
      </c>
      <c r="V44" s="8">
        <v>14411</v>
      </c>
      <c r="W44" s="8">
        <f>SUM(D44:U44)</f>
        <v>16933</v>
      </c>
      <c r="X44" s="8">
        <f t="shared" si="2"/>
        <v>16</v>
      </c>
      <c r="Y44" s="24">
        <f t="shared" si="3"/>
        <v>1058.3125</v>
      </c>
      <c r="Z44" s="27" t="s">
        <v>205</v>
      </c>
    </row>
    <row r="45" spans="1:26" ht="12">
      <c r="A45" s="2" t="s">
        <v>219</v>
      </c>
      <c r="B45" s="2" t="s">
        <v>220</v>
      </c>
      <c r="C45" s="2" t="s">
        <v>195</v>
      </c>
      <c r="D45" s="8" t="s">
        <v>314</v>
      </c>
      <c r="E45" s="8"/>
      <c r="F45" s="8">
        <v>792</v>
      </c>
      <c r="G45" s="6">
        <v>1125</v>
      </c>
      <c r="H45" s="6">
        <v>1025</v>
      </c>
      <c r="I45" s="8"/>
      <c r="J45" s="8">
        <v>1530</v>
      </c>
      <c r="K45" s="8"/>
      <c r="L45" s="8"/>
      <c r="M45" s="8"/>
      <c r="N45" s="8"/>
      <c r="O45" s="8"/>
      <c r="P45" s="8">
        <v>1508</v>
      </c>
      <c r="Q45" s="8">
        <v>1683</v>
      </c>
      <c r="R45" s="8">
        <v>1725</v>
      </c>
      <c r="S45" s="8"/>
      <c r="T45" s="8">
        <v>1363</v>
      </c>
      <c r="U45" s="8">
        <v>1512</v>
      </c>
      <c r="V45" s="8">
        <v>12263</v>
      </c>
      <c r="W45" s="8"/>
      <c r="X45" s="8">
        <f t="shared" si="2"/>
        <v>9</v>
      </c>
      <c r="Y45" s="24">
        <f t="shared" si="3"/>
        <v>1362.5555555555557</v>
      </c>
      <c r="Z45" s="2" t="s">
        <v>219</v>
      </c>
    </row>
    <row r="46" spans="1:26" ht="12">
      <c r="A46" s="2" t="s">
        <v>248</v>
      </c>
      <c r="B46" s="2" t="s">
        <v>249</v>
      </c>
      <c r="C46" s="2" t="s">
        <v>266</v>
      </c>
      <c r="D46" s="8">
        <v>403</v>
      </c>
      <c r="E46" s="45">
        <v>260</v>
      </c>
      <c r="F46" s="8">
        <v>600</v>
      </c>
      <c r="G46" s="8">
        <v>840</v>
      </c>
      <c r="H46" s="8">
        <v>504</v>
      </c>
      <c r="I46" s="8">
        <v>600</v>
      </c>
      <c r="J46" s="8"/>
      <c r="K46" s="8"/>
      <c r="L46" s="8"/>
      <c r="M46" s="8">
        <v>756</v>
      </c>
      <c r="N46" s="8"/>
      <c r="O46" s="8">
        <v>880</v>
      </c>
      <c r="P46" s="8">
        <v>996</v>
      </c>
      <c r="Q46" s="8">
        <v>792</v>
      </c>
      <c r="R46" s="8">
        <v>1170</v>
      </c>
      <c r="S46" s="8">
        <v>930</v>
      </c>
      <c r="T46" s="8">
        <v>1160</v>
      </c>
      <c r="U46" s="8">
        <v>988</v>
      </c>
      <c r="V46" s="28">
        <v>10619</v>
      </c>
      <c r="W46" s="8">
        <f>SUM(D46:U46)</f>
        <v>10879</v>
      </c>
      <c r="X46" s="8">
        <f t="shared" si="2"/>
        <v>14</v>
      </c>
      <c r="Y46" s="24">
        <f t="shared" si="3"/>
        <v>777.0714285714286</v>
      </c>
      <c r="Z46" s="2" t="s">
        <v>248</v>
      </c>
    </row>
    <row r="47" spans="1:26" ht="12">
      <c r="A47" s="2" t="s">
        <v>91</v>
      </c>
      <c r="B47" s="2" t="s">
        <v>220</v>
      </c>
      <c r="C47" s="2" t="s">
        <v>195</v>
      </c>
      <c r="D47" s="19"/>
      <c r="E47" s="6"/>
      <c r="F47" s="19"/>
      <c r="G47" s="8"/>
      <c r="H47" s="8"/>
      <c r="I47" s="8"/>
      <c r="J47" s="8">
        <v>720</v>
      </c>
      <c r="K47" s="8">
        <v>748</v>
      </c>
      <c r="L47" s="8"/>
      <c r="M47" s="8"/>
      <c r="N47" s="8">
        <v>1392</v>
      </c>
      <c r="O47" s="8">
        <v>1560</v>
      </c>
      <c r="P47" s="8">
        <v>1034</v>
      </c>
      <c r="Q47" s="8">
        <v>1550</v>
      </c>
      <c r="R47" s="8">
        <v>1224</v>
      </c>
      <c r="S47" s="8"/>
      <c r="T47" s="8">
        <v>1870</v>
      </c>
      <c r="U47" s="8"/>
      <c r="V47" s="28">
        <v>10098</v>
      </c>
      <c r="W47" s="8"/>
      <c r="X47" s="8">
        <f t="shared" si="2"/>
        <v>8</v>
      </c>
      <c r="Y47" s="24">
        <f t="shared" si="3"/>
        <v>1262.25</v>
      </c>
      <c r="Z47" s="2" t="s">
        <v>91</v>
      </c>
    </row>
    <row r="48" spans="1:26" ht="12">
      <c r="A48" s="2" t="s">
        <v>206</v>
      </c>
      <c r="B48" s="2" t="s">
        <v>227</v>
      </c>
      <c r="C48" s="2" t="s">
        <v>77</v>
      </c>
      <c r="D48" s="19" t="s">
        <v>267</v>
      </c>
      <c r="E48" s="19" t="s">
        <v>267</v>
      </c>
      <c r="F48" s="8">
        <v>864</v>
      </c>
      <c r="G48" s="8"/>
      <c r="H48" s="8"/>
      <c r="I48" s="8">
        <v>1426</v>
      </c>
      <c r="J48" s="8">
        <v>1500</v>
      </c>
      <c r="K48" s="8"/>
      <c r="L48" s="8"/>
      <c r="M48" s="8"/>
      <c r="N48" s="8"/>
      <c r="O48" s="8">
        <v>1128</v>
      </c>
      <c r="P48" s="8">
        <v>697</v>
      </c>
      <c r="Q48" s="8">
        <v>1260</v>
      </c>
      <c r="R48" s="8">
        <v>1200</v>
      </c>
      <c r="S48" s="8">
        <v>1232</v>
      </c>
      <c r="T48" s="8"/>
      <c r="U48" s="8"/>
      <c r="V48" s="8">
        <v>9307</v>
      </c>
      <c r="W48" s="8"/>
      <c r="X48" s="8">
        <f t="shared" si="2"/>
        <v>8</v>
      </c>
      <c r="Y48" s="24">
        <f t="shared" si="3"/>
        <v>1163.375</v>
      </c>
      <c r="Z48" s="2" t="s">
        <v>206</v>
      </c>
    </row>
    <row r="49" spans="1:26" ht="12">
      <c r="A49" s="2" t="s">
        <v>306</v>
      </c>
      <c r="B49" s="2" t="s">
        <v>310</v>
      </c>
      <c r="C49" s="2"/>
      <c r="D49" s="19"/>
      <c r="E49" s="8"/>
      <c r="F49" s="19"/>
      <c r="G49" s="8"/>
      <c r="H49" s="8">
        <v>792</v>
      </c>
      <c r="I49" s="8">
        <v>1400</v>
      </c>
      <c r="J49" s="8">
        <v>1</v>
      </c>
      <c r="K49" s="8">
        <v>720</v>
      </c>
      <c r="L49" s="8">
        <v>1598</v>
      </c>
      <c r="M49" s="8">
        <v>1288</v>
      </c>
      <c r="N49" s="8">
        <v>1148</v>
      </c>
      <c r="O49" s="8"/>
      <c r="P49" s="8"/>
      <c r="Q49" s="8"/>
      <c r="R49" s="8"/>
      <c r="S49" s="8"/>
      <c r="T49" s="8">
        <v>1300</v>
      </c>
      <c r="U49" s="8"/>
      <c r="V49" s="8">
        <v>8247</v>
      </c>
      <c r="W49" s="8"/>
      <c r="X49" s="8">
        <f t="shared" si="2"/>
        <v>8</v>
      </c>
      <c r="Y49" s="24">
        <f t="shared" si="3"/>
        <v>1030.875</v>
      </c>
      <c r="Z49" s="2" t="s">
        <v>306</v>
      </c>
    </row>
    <row r="50" spans="1:26" ht="12">
      <c r="A50" s="2" t="s">
        <v>259</v>
      </c>
      <c r="B50" s="2" t="s">
        <v>268</v>
      </c>
      <c r="C50" s="2"/>
      <c r="D50" s="8"/>
      <c r="E50" s="8">
        <v>60</v>
      </c>
      <c r="F50" s="8">
        <v>434</v>
      </c>
      <c r="G50" s="8"/>
      <c r="H50" s="8">
        <v>627</v>
      </c>
      <c r="I50" s="8">
        <v>880</v>
      </c>
      <c r="J50" s="8">
        <v>640</v>
      </c>
      <c r="K50" s="8">
        <v>130</v>
      </c>
      <c r="L50" s="8"/>
      <c r="M50" s="8">
        <v>820</v>
      </c>
      <c r="N50" s="8">
        <v>486</v>
      </c>
      <c r="O50" s="8">
        <v>840</v>
      </c>
      <c r="P50" s="8"/>
      <c r="Q50" s="8"/>
      <c r="R50" s="8">
        <v>798</v>
      </c>
      <c r="S50" s="8">
        <v>900</v>
      </c>
      <c r="T50" s="45">
        <v>9</v>
      </c>
      <c r="U50" s="8">
        <v>945</v>
      </c>
      <c r="V50" s="8">
        <v>7560</v>
      </c>
      <c r="W50" s="8">
        <f>SUM(D50:U50)</f>
        <v>7569</v>
      </c>
      <c r="X50" s="8">
        <f t="shared" si="2"/>
        <v>13</v>
      </c>
      <c r="Y50" s="24">
        <f t="shared" si="3"/>
        <v>582.2307692307693</v>
      </c>
      <c r="Z50" s="2" t="s">
        <v>259</v>
      </c>
    </row>
    <row r="51" spans="1:26" ht="12">
      <c r="A51" s="2" t="s">
        <v>90</v>
      </c>
      <c r="B51" s="2" t="s">
        <v>220</v>
      </c>
      <c r="C51" s="2"/>
      <c r="D51" s="19"/>
      <c r="E51" s="19"/>
      <c r="F51" s="8"/>
      <c r="G51" s="8"/>
      <c r="H51" s="8"/>
      <c r="I51" s="8"/>
      <c r="J51" s="8">
        <v>1408</v>
      </c>
      <c r="K51" s="8">
        <v>1247</v>
      </c>
      <c r="L51" s="8">
        <v>1189</v>
      </c>
      <c r="M51" s="8"/>
      <c r="N51" s="8">
        <v>1075</v>
      </c>
      <c r="O51" s="8"/>
      <c r="P51" s="30">
        <v>1225</v>
      </c>
      <c r="Q51" s="30"/>
      <c r="R51" s="30"/>
      <c r="S51" s="30"/>
      <c r="T51" s="30"/>
      <c r="U51" s="30">
        <v>1176</v>
      </c>
      <c r="V51" s="8">
        <v>7320</v>
      </c>
      <c r="W51" s="8"/>
      <c r="X51" s="8">
        <f t="shared" si="2"/>
        <v>6</v>
      </c>
      <c r="Y51" s="24">
        <f t="shared" si="3"/>
        <v>1220</v>
      </c>
      <c r="Z51" s="2" t="s">
        <v>90</v>
      </c>
    </row>
    <row r="52" spans="1:26" ht="12">
      <c r="A52" s="2" t="s">
        <v>73</v>
      </c>
      <c r="B52" s="2" t="s">
        <v>220</v>
      </c>
      <c r="C52" s="2" t="s">
        <v>195</v>
      </c>
      <c r="D52" s="8"/>
      <c r="E52" s="8"/>
      <c r="F52" s="19"/>
      <c r="G52" s="8"/>
      <c r="H52" s="8"/>
      <c r="I52" s="8">
        <v>1782</v>
      </c>
      <c r="J52" s="8"/>
      <c r="K52" s="8"/>
      <c r="L52" s="8"/>
      <c r="M52" s="8"/>
      <c r="N52" s="8"/>
      <c r="O52" s="8"/>
      <c r="P52" s="8"/>
      <c r="Q52" s="8"/>
      <c r="R52" s="8">
        <v>1566</v>
      </c>
      <c r="S52" s="8">
        <v>1643</v>
      </c>
      <c r="T52" s="8">
        <v>1428</v>
      </c>
      <c r="U52" s="8"/>
      <c r="V52" s="8">
        <v>6419</v>
      </c>
      <c r="W52" s="8"/>
      <c r="X52" s="8">
        <f t="shared" si="2"/>
        <v>4</v>
      </c>
      <c r="Y52" s="24">
        <f t="shared" si="3"/>
        <v>1604.75</v>
      </c>
      <c r="Z52" s="2" t="s">
        <v>73</v>
      </c>
    </row>
    <row r="53" spans="1:26" ht="12">
      <c r="A53" s="2" t="s">
        <v>217</v>
      </c>
      <c r="B53" s="2" t="s">
        <v>225</v>
      </c>
      <c r="C53" s="2"/>
      <c r="D53" s="8">
        <v>162</v>
      </c>
      <c r="E53" s="8"/>
      <c r="F53" s="8">
        <v>108</v>
      </c>
      <c r="G53" s="8">
        <v>777</v>
      </c>
      <c r="H53" s="8"/>
      <c r="I53" s="8">
        <v>682</v>
      </c>
      <c r="J53" s="8"/>
      <c r="K53" s="8">
        <v>264</v>
      </c>
      <c r="L53" s="8">
        <v>630</v>
      </c>
      <c r="M53" s="8">
        <v>165</v>
      </c>
      <c r="N53" s="8"/>
      <c r="O53" s="8"/>
      <c r="P53" s="8"/>
      <c r="Q53" s="8">
        <v>336</v>
      </c>
      <c r="R53" s="8">
        <v>560</v>
      </c>
      <c r="S53" s="8">
        <v>736</v>
      </c>
      <c r="T53" s="8">
        <v>936</v>
      </c>
      <c r="U53" s="8">
        <v>540</v>
      </c>
      <c r="V53" s="28">
        <v>5896</v>
      </c>
      <c r="W53" s="8"/>
      <c r="X53" s="8">
        <f t="shared" si="2"/>
        <v>12</v>
      </c>
      <c r="Y53" s="24">
        <f t="shared" si="3"/>
        <v>491.3333333333333</v>
      </c>
      <c r="Z53" s="2" t="s">
        <v>217</v>
      </c>
    </row>
    <row r="54" spans="1:26" ht="12">
      <c r="A54" s="2" t="s">
        <v>307</v>
      </c>
      <c r="B54" s="2" t="s">
        <v>220</v>
      </c>
      <c r="C54" s="2"/>
      <c r="D54" s="19"/>
      <c r="E54" s="19"/>
      <c r="F54" s="8"/>
      <c r="G54" s="8"/>
      <c r="H54" s="8">
        <v>494</v>
      </c>
      <c r="I54" s="8">
        <v>925</v>
      </c>
      <c r="J54" s="8">
        <v>1014</v>
      </c>
      <c r="K54" s="8"/>
      <c r="L54" s="8">
        <v>480</v>
      </c>
      <c r="M54" s="8"/>
      <c r="N54" s="8"/>
      <c r="O54" s="8"/>
      <c r="P54" s="8">
        <v>1058</v>
      </c>
      <c r="Q54" s="8"/>
      <c r="R54" s="8"/>
      <c r="S54" s="8">
        <v>858</v>
      </c>
      <c r="T54" s="8"/>
      <c r="U54" s="8">
        <v>1025</v>
      </c>
      <c r="V54" s="8">
        <v>5854</v>
      </c>
      <c r="W54" s="8"/>
      <c r="X54" s="8">
        <f t="shared" si="2"/>
        <v>7</v>
      </c>
      <c r="Y54" s="24">
        <f t="shared" si="3"/>
        <v>836.2857142857143</v>
      </c>
      <c r="Z54" s="2" t="s">
        <v>307</v>
      </c>
    </row>
    <row r="55" spans="1:26" ht="12">
      <c r="A55" s="2" t="s">
        <v>269</v>
      </c>
      <c r="B55" s="2" t="s">
        <v>220</v>
      </c>
      <c r="C55" s="2" t="s">
        <v>195</v>
      </c>
      <c r="D55" s="8"/>
      <c r="E55" s="8">
        <v>189</v>
      </c>
      <c r="F55" s="19" t="s">
        <v>267</v>
      </c>
      <c r="G55" s="8">
        <v>465</v>
      </c>
      <c r="H55" s="8">
        <v>920</v>
      </c>
      <c r="I55" s="8">
        <v>936</v>
      </c>
      <c r="J55" s="8"/>
      <c r="K55" s="8"/>
      <c r="L55" s="8">
        <v>275</v>
      </c>
      <c r="M55" s="8"/>
      <c r="N55" s="8"/>
      <c r="O55" s="8"/>
      <c r="P55" s="8"/>
      <c r="Q55" s="8"/>
      <c r="R55" s="8"/>
      <c r="S55" s="8"/>
      <c r="T55" s="8"/>
      <c r="U55" s="8"/>
      <c r="V55" s="8">
        <v>2785</v>
      </c>
      <c r="W55" s="8"/>
      <c r="X55" s="8">
        <f t="shared" si="2"/>
        <v>5</v>
      </c>
      <c r="Y55" s="24">
        <f t="shared" si="3"/>
        <v>557</v>
      </c>
      <c r="Z55" s="2" t="s">
        <v>269</v>
      </c>
    </row>
    <row r="56" spans="1:26" ht="12">
      <c r="A56" s="13" t="s">
        <v>243</v>
      </c>
      <c r="B56" s="13" t="s">
        <v>244</v>
      </c>
      <c r="C56" s="2" t="s">
        <v>245</v>
      </c>
      <c r="D56" s="8" t="s">
        <v>314</v>
      </c>
      <c r="E56" s="8"/>
      <c r="F56" s="2"/>
      <c r="G56" s="2"/>
      <c r="H56" s="8">
        <v>390</v>
      </c>
      <c r="I56" s="8">
        <v>722</v>
      </c>
      <c r="J56" s="2"/>
      <c r="K56" s="8">
        <v>627</v>
      </c>
      <c r="L56" s="8">
        <v>805</v>
      </c>
      <c r="M56" s="2"/>
      <c r="N56" s="2"/>
      <c r="O56" s="2"/>
      <c r="P56" s="2"/>
      <c r="Q56" s="2"/>
      <c r="R56" s="2"/>
      <c r="S56" s="2"/>
      <c r="T56" s="2"/>
      <c r="U56" s="2"/>
      <c r="V56" s="8">
        <v>2544</v>
      </c>
      <c r="W56" s="8"/>
      <c r="X56" s="8">
        <f>COUNTIF(D56:U56,"&gt;0")</f>
        <v>4</v>
      </c>
      <c r="Y56" s="24">
        <f>AVERAGE(D56:U56)</f>
        <v>636</v>
      </c>
      <c r="Z56" s="13" t="s">
        <v>243</v>
      </c>
    </row>
    <row r="57" spans="1:26" ht="12">
      <c r="A57" s="2" t="s">
        <v>283</v>
      </c>
      <c r="B57" s="2" t="s">
        <v>220</v>
      </c>
      <c r="C57" s="2" t="s">
        <v>195</v>
      </c>
      <c r="D57" s="19" t="s">
        <v>267</v>
      </c>
      <c r="E57" s="19" t="s">
        <v>267</v>
      </c>
      <c r="F57" s="8">
        <v>168</v>
      </c>
      <c r="G57" s="8">
        <v>91</v>
      </c>
      <c r="H57" s="8">
        <v>230</v>
      </c>
      <c r="I57" s="8">
        <v>476</v>
      </c>
      <c r="J57" s="8"/>
      <c r="K57" s="8">
        <v>70</v>
      </c>
      <c r="L57" s="8"/>
      <c r="M57" s="8"/>
      <c r="N57" s="8">
        <v>312</v>
      </c>
      <c r="O57" s="8"/>
      <c r="P57" s="8"/>
      <c r="Q57" s="8"/>
      <c r="R57" s="8"/>
      <c r="S57" s="8"/>
      <c r="T57" s="8">
        <v>627</v>
      </c>
      <c r="U57" s="8"/>
      <c r="V57" s="8">
        <v>1974</v>
      </c>
      <c r="W57" s="8"/>
      <c r="X57" s="8">
        <f t="shared" si="2"/>
        <v>7</v>
      </c>
      <c r="Y57" s="24">
        <f t="shared" si="3"/>
        <v>282</v>
      </c>
      <c r="Z57" s="2" t="s">
        <v>283</v>
      </c>
    </row>
    <row r="58" spans="1:26" ht="12">
      <c r="A58" s="2" t="s">
        <v>284</v>
      </c>
      <c r="B58" s="2" t="s">
        <v>221</v>
      </c>
      <c r="C58" s="2" t="s">
        <v>285</v>
      </c>
      <c r="D58" s="19" t="s">
        <v>267</v>
      </c>
      <c r="E58" s="19" t="s">
        <v>267</v>
      </c>
      <c r="F58" s="8">
        <v>290</v>
      </c>
      <c r="G58" s="8">
        <v>630</v>
      </c>
      <c r="H58" s="8">
        <v>104</v>
      </c>
      <c r="I58" s="8"/>
      <c r="J58" s="8">
        <v>345</v>
      </c>
      <c r="K58" s="8"/>
      <c r="L58" s="8"/>
      <c r="M58" s="8"/>
      <c r="N58" s="8"/>
      <c r="O58" s="8">
        <v>360</v>
      </c>
      <c r="P58" s="8"/>
      <c r="Q58" s="8"/>
      <c r="R58" s="8"/>
      <c r="S58" s="8"/>
      <c r="T58" s="8"/>
      <c r="U58" s="8"/>
      <c r="V58" s="8">
        <v>1729</v>
      </c>
      <c r="W58" s="8"/>
      <c r="X58" s="8">
        <f t="shared" si="2"/>
        <v>5</v>
      </c>
      <c r="Y58" s="24">
        <f t="shared" si="3"/>
        <v>345.8</v>
      </c>
      <c r="Z58" s="2" t="s">
        <v>284</v>
      </c>
    </row>
    <row r="59" spans="1:26" ht="12">
      <c r="A59" s="13" t="s">
        <v>108</v>
      </c>
      <c r="B59" s="2" t="s">
        <v>244</v>
      </c>
      <c r="C59" s="2"/>
      <c r="D59" s="8"/>
      <c r="E59" s="8"/>
      <c r="F59" s="8"/>
      <c r="G59" s="8"/>
      <c r="H59" s="8"/>
      <c r="I59" s="8"/>
      <c r="J59" s="8"/>
      <c r="K59" s="8"/>
      <c r="L59" s="8">
        <v>238</v>
      </c>
      <c r="M59" s="8">
        <v>713</v>
      </c>
      <c r="N59" s="8"/>
      <c r="O59" s="8">
        <v>630</v>
      </c>
      <c r="P59" s="8"/>
      <c r="Q59" s="8"/>
      <c r="R59" s="8"/>
      <c r="S59" s="8"/>
      <c r="T59" s="8"/>
      <c r="U59" s="8"/>
      <c r="V59" s="8">
        <v>1581</v>
      </c>
      <c r="W59" s="8"/>
      <c r="X59" s="8">
        <f t="shared" si="2"/>
        <v>3</v>
      </c>
      <c r="Y59" s="24">
        <f t="shared" si="3"/>
        <v>527</v>
      </c>
      <c r="Z59" s="13" t="s">
        <v>108</v>
      </c>
    </row>
    <row r="60" spans="1:26" ht="12">
      <c r="A60" s="2" t="s">
        <v>110</v>
      </c>
      <c r="B60" s="2"/>
      <c r="C60" s="2"/>
      <c r="D60" s="6"/>
      <c r="E60" s="8"/>
      <c r="F60" s="6"/>
      <c r="G60" s="8"/>
      <c r="H60" s="8"/>
      <c r="I60" s="8"/>
      <c r="J60" s="6"/>
      <c r="K60" s="8"/>
      <c r="L60" s="8">
        <v>851</v>
      </c>
      <c r="M60" s="8"/>
      <c r="N60" s="8"/>
      <c r="O60" s="8"/>
      <c r="P60" s="8"/>
      <c r="Q60" s="8"/>
      <c r="R60" s="8"/>
      <c r="S60" s="8"/>
      <c r="T60" s="8"/>
      <c r="U60" s="8"/>
      <c r="V60" s="8">
        <v>851</v>
      </c>
      <c r="W60" s="8"/>
      <c r="X60" s="8">
        <f t="shared" si="2"/>
        <v>1</v>
      </c>
      <c r="Y60" s="24">
        <f t="shared" si="3"/>
        <v>851</v>
      </c>
      <c r="Z60" s="2" t="s">
        <v>110</v>
      </c>
    </row>
    <row r="61" spans="1:26" ht="12">
      <c r="A61" s="2" t="s">
        <v>254</v>
      </c>
      <c r="B61" s="2" t="s">
        <v>268</v>
      </c>
      <c r="C61" s="2" t="s">
        <v>197</v>
      </c>
      <c r="D61" s="19" t="s">
        <v>267</v>
      </c>
      <c r="E61" s="6">
        <v>756</v>
      </c>
      <c r="F61" s="19" t="s">
        <v>267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>
        <v>756</v>
      </c>
      <c r="W61" s="8"/>
      <c r="X61" s="8">
        <f t="shared" si="2"/>
        <v>1</v>
      </c>
      <c r="Y61" s="24">
        <f t="shared" si="3"/>
        <v>756</v>
      </c>
      <c r="Z61" s="2" t="s">
        <v>254</v>
      </c>
    </row>
    <row r="62" spans="1:26" ht="12">
      <c r="A62" s="2" t="s">
        <v>7</v>
      </c>
      <c r="B62" s="2" t="s">
        <v>249</v>
      </c>
      <c r="C62" s="2" t="s">
        <v>197</v>
      </c>
      <c r="D62" s="19"/>
      <c r="E62" s="6"/>
      <c r="F62" s="19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>
        <v>672</v>
      </c>
      <c r="U62" s="8">
        <v>496</v>
      </c>
      <c r="V62" s="8">
        <v>1168</v>
      </c>
      <c r="W62" s="8"/>
      <c r="X62" s="8">
        <f t="shared" si="2"/>
        <v>2</v>
      </c>
      <c r="Y62" s="24">
        <f t="shared" si="3"/>
        <v>584</v>
      </c>
      <c r="Z62" s="2" t="s">
        <v>7</v>
      </c>
    </row>
    <row r="63" spans="1:26" ht="12">
      <c r="A63" s="27" t="s">
        <v>6</v>
      </c>
      <c r="B63" s="27" t="s">
        <v>13</v>
      </c>
      <c r="C63" s="27"/>
      <c r="D63" s="45"/>
      <c r="E63" s="28"/>
      <c r="F63" s="28"/>
      <c r="G63" s="45"/>
      <c r="H63" s="45"/>
      <c r="I63" s="6"/>
      <c r="J63" s="28"/>
      <c r="K63" s="6"/>
      <c r="L63" s="6"/>
      <c r="M63" s="28"/>
      <c r="N63" s="28"/>
      <c r="O63" s="28"/>
      <c r="P63" s="49"/>
      <c r="Q63" s="49"/>
      <c r="R63" s="49"/>
      <c r="S63" s="49"/>
      <c r="T63" s="49">
        <v>522</v>
      </c>
      <c r="U63" s="49"/>
      <c r="V63" s="8">
        <v>522</v>
      </c>
      <c r="W63" s="8"/>
      <c r="X63" s="8">
        <f t="shared" si="2"/>
        <v>1</v>
      </c>
      <c r="Y63" s="24">
        <f t="shared" si="3"/>
        <v>522</v>
      </c>
      <c r="Z63" s="27" t="s">
        <v>6</v>
      </c>
    </row>
    <row r="64" spans="1:26" ht="12">
      <c r="A64" s="2" t="s">
        <v>304</v>
      </c>
      <c r="B64" s="2" t="s">
        <v>220</v>
      </c>
      <c r="C64" s="2" t="s">
        <v>195</v>
      </c>
      <c r="D64" s="8"/>
      <c r="E64" s="8"/>
      <c r="F64" s="19"/>
      <c r="G64" s="8"/>
      <c r="H64" s="8">
        <v>322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>
        <v>108</v>
      </c>
      <c r="U64" s="8"/>
      <c r="V64" s="8">
        <v>430</v>
      </c>
      <c r="W64" s="8"/>
      <c r="X64" s="8">
        <f t="shared" si="2"/>
        <v>2</v>
      </c>
      <c r="Y64" s="24">
        <f t="shared" si="3"/>
        <v>215</v>
      </c>
      <c r="Z64" s="2" t="s">
        <v>304</v>
      </c>
    </row>
    <row r="65" spans="1:26" ht="12">
      <c r="A65" s="2" t="s">
        <v>119</v>
      </c>
      <c r="B65" s="2" t="s">
        <v>249</v>
      </c>
      <c r="C65" s="2"/>
      <c r="D65" s="19"/>
      <c r="E65" s="6"/>
      <c r="F65" s="19"/>
      <c r="G65" s="8"/>
      <c r="H65" s="8"/>
      <c r="I65" s="8"/>
      <c r="J65" s="8"/>
      <c r="K65" s="8"/>
      <c r="L65" s="8"/>
      <c r="M65" s="8">
        <v>364</v>
      </c>
      <c r="N65" s="8"/>
      <c r="O65" s="8"/>
      <c r="P65" s="8"/>
      <c r="Q65" s="8"/>
      <c r="R65" s="8"/>
      <c r="S65" s="8"/>
      <c r="T65" s="8"/>
      <c r="U65" s="8"/>
      <c r="V65" s="8">
        <v>364</v>
      </c>
      <c r="W65" s="8"/>
      <c r="X65" s="8">
        <f t="shared" si="2"/>
        <v>1</v>
      </c>
      <c r="Y65" s="24">
        <f t="shared" si="3"/>
        <v>364</v>
      </c>
      <c r="Z65" s="2" t="s">
        <v>119</v>
      </c>
    </row>
    <row r="66" spans="1:26" ht="12">
      <c r="A66" s="13" t="s">
        <v>120</v>
      </c>
      <c r="B66" s="2" t="s">
        <v>244</v>
      </c>
      <c r="C66" s="2" t="s">
        <v>245</v>
      </c>
      <c r="D66" s="8"/>
      <c r="E66" s="8"/>
      <c r="F66" s="8"/>
      <c r="G66" s="8"/>
      <c r="H66" s="8"/>
      <c r="I66" s="8"/>
      <c r="J66" s="8"/>
      <c r="K66" s="8"/>
      <c r="L66" s="8"/>
      <c r="M66" s="8">
        <v>252</v>
      </c>
      <c r="N66" s="8"/>
      <c r="O66" s="8"/>
      <c r="P66" s="8"/>
      <c r="Q66" s="8"/>
      <c r="R66" s="8"/>
      <c r="S66" s="8"/>
      <c r="T66" s="8"/>
      <c r="U66" s="8"/>
      <c r="V66" s="8">
        <v>252</v>
      </c>
      <c r="W66" s="8"/>
      <c r="X66" s="8">
        <f t="shared" si="2"/>
        <v>1</v>
      </c>
      <c r="Y66" s="24">
        <f t="shared" si="3"/>
        <v>252</v>
      </c>
      <c r="Z66" s="13" t="s">
        <v>120</v>
      </c>
    </row>
    <row r="67" spans="1:26" ht="12">
      <c r="A67" s="13" t="s">
        <v>17</v>
      </c>
      <c r="B67" s="13" t="s">
        <v>220</v>
      </c>
      <c r="C67" s="13" t="s">
        <v>195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>
        <v>4</v>
      </c>
      <c r="V67" s="8">
        <v>4</v>
      </c>
      <c r="W67" s="8"/>
      <c r="X67" s="8">
        <f t="shared" si="2"/>
        <v>1</v>
      </c>
      <c r="Y67" s="24">
        <f t="shared" si="3"/>
        <v>4</v>
      </c>
      <c r="Z67" s="13" t="s">
        <v>17</v>
      </c>
    </row>
    <row r="69" spans="1:5" ht="12">
      <c r="A69" s="14" t="s">
        <v>192</v>
      </c>
      <c r="B69" s="15"/>
      <c r="C69" s="15"/>
      <c r="D69" s="1"/>
      <c r="E69" s="1"/>
    </row>
    <row r="70" spans="1:26" ht="12">
      <c r="A70" s="3" t="s">
        <v>177</v>
      </c>
      <c r="B70" s="5" t="s">
        <v>178</v>
      </c>
      <c r="C70" s="5" t="s">
        <v>179</v>
      </c>
      <c r="D70" s="6" t="s">
        <v>180</v>
      </c>
      <c r="E70" s="6" t="s">
        <v>181</v>
      </c>
      <c r="F70" s="6" t="s">
        <v>182</v>
      </c>
      <c r="G70" s="6" t="s">
        <v>183</v>
      </c>
      <c r="H70" s="6" t="s">
        <v>184</v>
      </c>
      <c r="I70" s="6" t="s">
        <v>185</v>
      </c>
      <c r="J70" s="6" t="s">
        <v>186</v>
      </c>
      <c r="K70" s="6" t="s">
        <v>187</v>
      </c>
      <c r="L70" s="6" t="s">
        <v>188</v>
      </c>
      <c r="M70" s="6" t="s">
        <v>103</v>
      </c>
      <c r="N70" s="6" t="s">
        <v>130</v>
      </c>
      <c r="O70" s="6" t="s">
        <v>136</v>
      </c>
      <c r="P70" s="6" t="s">
        <v>151</v>
      </c>
      <c r="Q70" s="6" t="s">
        <v>156</v>
      </c>
      <c r="R70" s="6" t="s">
        <v>169</v>
      </c>
      <c r="S70" s="6" t="s">
        <v>0</v>
      </c>
      <c r="T70" s="6" t="s">
        <v>14</v>
      </c>
      <c r="U70" s="6" t="s">
        <v>18</v>
      </c>
      <c r="V70" s="6" t="s">
        <v>190</v>
      </c>
      <c r="W70" s="6" t="s">
        <v>190</v>
      </c>
      <c r="X70" s="6" t="s">
        <v>240</v>
      </c>
      <c r="Y70" s="21" t="s">
        <v>241</v>
      </c>
      <c r="Z70" s="3" t="s">
        <v>177</v>
      </c>
    </row>
    <row r="71" spans="1:26" ht="12">
      <c r="A71" s="3"/>
      <c r="B71" s="5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 t="s">
        <v>32</v>
      </c>
      <c r="W71" s="6" t="s">
        <v>33</v>
      </c>
      <c r="X71" s="6"/>
      <c r="Y71" s="6" t="s">
        <v>33</v>
      </c>
      <c r="Z71" s="3"/>
    </row>
    <row r="72" spans="1:29" ht="12">
      <c r="A72" s="53" t="s">
        <v>196</v>
      </c>
      <c r="B72" s="27" t="s">
        <v>221</v>
      </c>
      <c r="C72" s="27" t="s">
        <v>197</v>
      </c>
      <c r="D72" s="46">
        <v>943</v>
      </c>
      <c r="E72" s="46">
        <v>1125</v>
      </c>
      <c r="F72" s="6">
        <v>1485</v>
      </c>
      <c r="G72" s="6">
        <v>1710</v>
      </c>
      <c r="H72" s="46">
        <v>1225</v>
      </c>
      <c r="I72" s="6">
        <v>1760</v>
      </c>
      <c r="J72" s="6">
        <v>1872</v>
      </c>
      <c r="K72" s="6">
        <v>1488</v>
      </c>
      <c r="L72" s="6">
        <v>2072</v>
      </c>
      <c r="M72" s="6">
        <v>1860</v>
      </c>
      <c r="N72" s="8"/>
      <c r="O72" s="6">
        <v>1736</v>
      </c>
      <c r="P72" s="46">
        <v>1224</v>
      </c>
      <c r="Q72" s="6">
        <v>1372</v>
      </c>
      <c r="R72" s="6">
        <v>1485</v>
      </c>
      <c r="S72" s="6">
        <v>1350</v>
      </c>
      <c r="T72" s="6"/>
      <c r="U72" s="28">
        <v>1566</v>
      </c>
      <c r="V72" s="52">
        <v>19756</v>
      </c>
      <c r="W72" s="8">
        <f>SUM(D72:U72)</f>
        <v>24273</v>
      </c>
      <c r="X72" s="8">
        <f>COUNTIF(D72:U72,"&gt;0")</f>
        <v>16</v>
      </c>
      <c r="Y72" s="24">
        <f>AVERAGE(D72:U72)</f>
        <v>1517.0625</v>
      </c>
      <c r="Z72" s="53" t="s">
        <v>196</v>
      </c>
      <c r="AC72" s="16"/>
    </row>
    <row r="73" spans="1:29" ht="12">
      <c r="A73" s="2" t="s">
        <v>211</v>
      </c>
      <c r="B73" s="2" t="s">
        <v>230</v>
      </c>
      <c r="C73" s="2" t="s">
        <v>197</v>
      </c>
      <c r="D73" s="45">
        <v>350</v>
      </c>
      <c r="E73" s="45">
        <v>330</v>
      </c>
      <c r="F73" s="19" t="s">
        <v>20</v>
      </c>
      <c r="G73" s="8">
        <v>860</v>
      </c>
      <c r="H73" s="8">
        <v>722</v>
      </c>
      <c r="I73" s="8">
        <v>570</v>
      </c>
      <c r="J73" s="8"/>
      <c r="K73" s="8">
        <v>1410</v>
      </c>
      <c r="L73" s="8">
        <v>1288</v>
      </c>
      <c r="M73" s="8"/>
      <c r="N73" s="8"/>
      <c r="O73" s="8">
        <v>1596</v>
      </c>
      <c r="P73" s="8">
        <v>819</v>
      </c>
      <c r="Q73" s="8">
        <v>1269</v>
      </c>
      <c r="R73" s="8">
        <v>987</v>
      </c>
      <c r="S73" s="8">
        <v>851</v>
      </c>
      <c r="T73" s="6">
        <v>1200</v>
      </c>
      <c r="U73" s="28">
        <v>1395</v>
      </c>
      <c r="V73" s="51">
        <v>12967</v>
      </c>
      <c r="W73" s="8">
        <f>SUM(D73:U73)</f>
        <v>13647</v>
      </c>
      <c r="X73" s="8">
        <f aca="true" t="shared" si="4" ref="X73:X83">COUNTIF(D73:U73,"&gt;0")</f>
        <v>14</v>
      </c>
      <c r="Y73" s="24">
        <f aca="true" t="shared" si="5" ref="Y73:Y83">AVERAGE(D73:U73)</f>
        <v>974.7857142857143</v>
      </c>
      <c r="Z73" s="2" t="s">
        <v>211</v>
      </c>
      <c r="AC73" s="16"/>
    </row>
    <row r="74" spans="1:29" ht="12">
      <c r="A74" s="2" t="s">
        <v>247</v>
      </c>
      <c r="B74" s="2" t="s">
        <v>221</v>
      </c>
      <c r="C74" s="2" t="s">
        <v>197</v>
      </c>
      <c r="D74" s="45">
        <v>634</v>
      </c>
      <c r="E74" s="45">
        <v>684</v>
      </c>
      <c r="F74" s="8">
        <v>861</v>
      </c>
      <c r="G74" s="8">
        <v>1058</v>
      </c>
      <c r="H74" s="8">
        <v>820</v>
      </c>
      <c r="I74" s="8">
        <v>780</v>
      </c>
      <c r="J74" s="8">
        <v>1426</v>
      </c>
      <c r="K74" s="8">
        <v>1222</v>
      </c>
      <c r="L74" s="8">
        <v>1040</v>
      </c>
      <c r="M74" s="8">
        <v>798</v>
      </c>
      <c r="N74" s="45">
        <v>578</v>
      </c>
      <c r="O74" s="8">
        <v>1034</v>
      </c>
      <c r="P74" s="45">
        <v>720</v>
      </c>
      <c r="Q74" s="45">
        <v>680</v>
      </c>
      <c r="R74" s="8">
        <v>1150</v>
      </c>
      <c r="S74" s="8">
        <v>1104</v>
      </c>
      <c r="T74" s="45">
        <v>512</v>
      </c>
      <c r="U74" s="8">
        <v>1014</v>
      </c>
      <c r="V74" s="51">
        <v>12307</v>
      </c>
      <c r="W74" s="8">
        <f>SUM(D74:U74)</f>
        <v>16115</v>
      </c>
      <c r="X74" s="8">
        <f t="shared" si="4"/>
        <v>18</v>
      </c>
      <c r="Y74" s="24">
        <f t="shared" si="5"/>
        <v>895.2777777777778</v>
      </c>
      <c r="Z74" s="2" t="s">
        <v>247</v>
      </c>
      <c r="AC74" s="16"/>
    </row>
    <row r="75" spans="1:29" ht="12">
      <c r="A75" s="2" t="s">
        <v>210</v>
      </c>
      <c r="B75" s="2" t="s">
        <v>221</v>
      </c>
      <c r="C75" s="2" t="s">
        <v>197</v>
      </c>
      <c r="D75" s="8">
        <v>495</v>
      </c>
      <c r="E75" s="8">
        <v>756</v>
      </c>
      <c r="F75" s="8">
        <v>589</v>
      </c>
      <c r="G75" s="8">
        <v>840</v>
      </c>
      <c r="H75" s="8"/>
      <c r="I75" s="8">
        <v>1025</v>
      </c>
      <c r="J75" s="8"/>
      <c r="K75" s="8"/>
      <c r="L75" s="8">
        <v>168</v>
      </c>
      <c r="M75" s="8"/>
      <c r="N75" s="8">
        <v>608</v>
      </c>
      <c r="O75" s="45" t="s">
        <v>21</v>
      </c>
      <c r="P75" s="8">
        <v>756</v>
      </c>
      <c r="Q75" s="8">
        <v>680</v>
      </c>
      <c r="R75" s="8">
        <v>1056</v>
      </c>
      <c r="S75" s="8">
        <v>570</v>
      </c>
      <c r="T75" s="8"/>
      <c r="U75" s="8">
        <v>1426</v>
      </c>
      <c r="V75" s="8">
        <v>8969</v>
      </c>
      <c r="W75" s="8"/>
      <c r="X75" s="8">
        <f t="shared" si="4"/>
        <v>12</v>
      </c>
      <c r="Y75" s="24">
        <f t="shared" si="5"/>
        <v>747.4166666666666</v>
      </c>
      <c r="Z75" s="2" t="s">
        <v>210</v>
      </c>
      <c r="AC75" s="16"/>
    </row>
    <row r="76" spans="1:26" ht="12">
      <c r="A76" s="2" t="s">
        <v>216</v>
      </c>
      <c r="B76" s="2" t="s">
        <v>221</v>
      </c>
      <c r="C76" s="2" t="s">
        <v>197</v>
      </c>
      <c r="D76" s="45">
        <v>180</v>
      </c>
      <c r="E76" s="45">
        <v>135</v>
      </c>
      <c r="F76" s="8">
        <v>442</v>
      </c>
      <c r="G76" s="8">
        <v>576</v>
      </c>
      <c r="H76" s="8">
        <v>416</v>
      </c>
      <c r="I76" s="8"/>
      <c r="J76" s="8">
        <v>666</v>
      </c>
      <c r="K76" s="8">
        <v>646</v>
      </c>
      <c r="L76" s="8"/>
      <c r="M76" s="8">
        <v>495</v>
      </c>
      <c r="N76" s="8">
        <v>580</v>
      </c>
      <c r="O76" s="8">
        <v>920</v>
      </c>
      <c r="P76" s="8">
        <v>450</v>
      </c>
      <c r="Q76" s="8">
        <v>378</v>
      </c>
      <c r="R76" s="8">
        <v>777</v>
      </c>
      <c r="S76" s="8">
        <v>726</v>
      </c>
      <c r="T76" s="8"/>
      <c r="U76" s="8"/>
      <c r="V76" s="8">
        <v>7072</v>
      </c>
      <c r="W76" s="8">
        <f>SUM(D76:U76)</f>
        <v>7387</v>
      </c>
      <c r="X76" s="8">
        <f t="shared" si="4"/>
        <v>14</v>
      </c>
      <c r="Y76" s="24">
        <f t="shared" si="5"/>
        <v>527.6428571428571</v>
      </c>
      <c r="Z76" s="2" t="s">
        <v>216</v>
      </c>
    </row>
    <row r="77" spans="1:26" ht="12">
      <c r="A77" s="2" t="s">
        <v>137</v>
      </c>
      <c r="B77" s="2" t="s">
        <v>221</v>
      </c>
      <c r="C77" s="2" t="s">
        <v>197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>
        <v>1682</v>
      </c>
      <c r="P77" s="8"/>
      <c r="Q77" s="8"/>
      <c r="R77" s="8"/>
      <c r="S77" s="8"/>
      <c r="T77" s="8"/>
      <c r="U77" s="6">
        <v>1829</v>
      </c>
      <c r="V77" s="8">
        <v>3511</v>
      </c>
      <c r="W77" s="8"/>
      <c r="X77" s="8">
        <f t="shared" si="4"/>
        <v>2</v>
      </c>
      <c r="Y77" s="24">
        <f t="shared" si="5"/>
        <v>1755.5</v>
      </c>
      <c r="Z77" s="2" t="s">
        <v>137</v>
      </c>
    </row>
    <row r="78" spans="1:26" ht="12">
      <c r="A78" s="2" t="s">
        <v>231</v>
      </c>
      <c r="B78" s="2" t="s">
        <v>221</v>
      </c>
      <c r="C78" s="2" t="s">
        <v>197</v>
      </c>
      <c r="D78" s="8">
        <v>276</v>
      </c>
      <c r="E78" s="8" t="s">
        <v>267</v>
      </c>
      <c r="F78" s="8">
        <v>627</v>
      </c>
      <c r="G78" s="8"/>
      <c r="H78" s="8"/>
      <c r="I78" s="8">
        <v>748</v>
      </c>
      <c r="J78" s="8"/>
      <c r="K78" s="8"/>
      <c r="L78" s="8"/>
      <c r="M78" s="8"/>
      <c r="N78" s="8"/>
      <c r="O78" s="8"/>
      <c r="P78" s="8"/>
      <c r="Q78" s="8"/>
      <c r="R78" s="8">
        <v>680</v>
      </c>
      <c r="S78" s="8"/>
      <c r="T78" s="8"/>
      <c r="U78" s="8"/>
      <c r="V78" s="8">
        <v>2331</v>
      </c>
      <c r="W78" s="8"/>
      <c r="X78" s="8">
        <f t="shared" si="4"/>
        <v>4</v>
      </c>
      <c r="Y78" s="24">
        <f t="shared" si="5"/>
        <v>582.75</v>
      </c>
      <c r="Z78" s="2" t="s">
        <v>231</v>
      </c>
    </row>
    <row r="79" spans="1:29" ht="12">
      <c r="A79" s="2" t="s">
        <v>281</v>
      </c>
      <c r="B79" s="2" t="s">
        <v>221</v>
      </c>
      <c r="C79" s="2" t="s">
        <v>197</v>
      </c>
      <c r="D79" s="19" t="s">
        <v>267</v>
      </c>
      <c r="E79" s="19" t="s">
        <v>267</v>
      </c>
      <c r="F79" s="8">
        <v>112</v>
      </c>
      <c r="G79" s="8">
        <v>180</v>
      </c>
      <c r="H79" s="8">
        <v>260</v>
      </c>
      <c r="I79" s="8">
        <v>252</v>
      </c>
      <c r="J79" s="8"/>
      <c r="K79" s="8"/>
      <c r="L79" s="8"/>
      <c r="M79" s="8"/>
      <c r="N79" s="8"/>
      <c r="O79" s="8"/>
      <c r="P79" s="8"/>
      <c r="Q79" s="8">
        <v>242</v>
      </c>
      <c r="R79" s="8"/>
      <c r="S79" s="8"/>
      <c r="T79" s="8"/>
      <c r="U79" s="8"/>
      <c r="V79" s="8">
        <v>1046</v>
      </c>
      <c r="W79" s="8"/>
      <c r="X79" s="8">
        <f t="shared" si="4"/>
        <v>5</v>
      </c>
      <c r="Y79" s="24">
        <f t="shared" si="5"/>
        <v>209.2</v>
      </c>
      <c r="Z79" s="2" t="s">
        <v>281</v>
      </c>
      <c r="AA79" s="16"/>
      <c r="AC79" s="16"/>
    </row>
    <row r="80" spans="1:28" ht="12">
      <c r="A80" s="2" t="s">
        <v>157</v>
      </c>
      <c r="B80" s="2" t="s">
        <v>221</v>
      </c>
      <c r="C80" s="2" t="s">
        <v>197</v>
      </c>
      <c r="D80" s="19" t="s">
        <v>158</v>
      </c>
      <c r="E80" s="19" t="s">
        <v>159</v>
      </c>
      <c r="F80" s="8"/>
      <c r="G80" s="19" t="s">
        <v>160</v>
      </c>
      <c r="H80" s="19" t="s">
        <v>161</v>
      </c>
      <c r="I80" s="47" t="s">
        <v>162</v>
      </c>
      <c r="J80" s="8"/>
      <c r="K80" s="19" t="s">
        <v>163</v>
      </c>
      <c r="L80" s="8"/>
      <c r="M80" s="8"/>
      <c r="N80" s="8"/>
      <c r="O80" s="19" t="s">
        <v>164</v>
      </c>
      <c r="P80" s="19" t="s">
        <v>165</v>
      </c>
      <c r="Q80" s="8">
        <v>264</v>
      </c>
      <c r="R80" s="8">
        <v>264</v>
      </c>
      <c r="S80" s="8">
        <v>24</v>
      </c>
      <c r="T80" s="8">
        <v>63</v>
      </c>
      <c r="U80" s="8">
        <v>327</v>
      </c>
      <c r="V80" s="8">
        <v>942</v>
      </c>
      <c r="W80" s="8"/>
      <c r="X80" s="8">
        <f t="shared" si="4"/>
        <v>5</v>
      </c>
      <c r="Y80" s="24">
        <f t="shared" si="5"/>
        <v>188.4</v>
      </c>
      <c r="Z80" s="2" t="s">
        <v>157</v>
      </c>
      <c r="AB80" s="16"/>
    </row>
    <row r="81" spans="1:29" ht="12">
      <c r="A81" s="2" t="s">
        <v>152</v>
      </c>
      <c r="B81" s="2" t="s">
        <v>221</v>
      </c>
      <c r="C81" s="2" t="s">
        <v>197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>
        <v>924</v>
      </c>
      <c r="Q81" s="8"/>
      <c r="R81" s="8"/>
      <c r="S81" s="8"/>
      <c r="T81" s="8"/>
      <c r="U81" s="8"/>
      <c r="V81" s="8">
        <v>924</v>
      </c>
      <c r="W81" s="8"/>
      <c r="X81" s="8">
        <f t="shared" si="4"/>
        <v>1</v>
      </c>
      <c r="Y81" s="24">
        <f t="shared" si="5"/>
        <v>924</v>
      </c>
      <c r="Z81" s="2" t="s">
        <v>152</v>
      </c>
      <c r="AB81" s="16"/>
      <c r="AC81" s="16"/>
    </row>
    <row r="82" spans="1:28" ht="12">
      <c r="A82" s="2" t="s">
        <v>280</v>
      </c>
      <c r="B82" s="2" t="s">
        <v>221</v>
      </c>
      <c r="C82" s="2" t="s">
        <v>197</v>
      </c>
      <c r="D82" s="19" t="s">
        <v>267</v>
      </c>
      <c r="E82" s="19" t="s">
        <v>267</v>
      </c>
      <c r="F82" s="8">
        <v>162</v>
      </c>
      <c r="G82" s="8">
        <v>190</v>
      </c>
      <c r="H82" s="8">
        <v>70</v>
      </c>
      <c r="I82" s="2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v>422</v>
      </c>
      <c r="W82" s="8"/>
      <c r="X82" s="8">
        <f t="shared" si="4"/>
        <v>3</v>
      </c>
      <c r="Y82" s="24">
        <f t="shared" si="5"/>
        <v>140.66666666666666</v>
      </c>
      <c r="Z82" s="2" t="s">
        <v>280</v>
      </c>
      <c r="AB82" s="16"/>
    </row>
    <row r="83" spans="1:26" ht="12" customHeight="1">
      <c r="A83" s="2" t="s">
        <v>218</v>
      </c>
      <c r="B83" s="2" t="s">
        <v>221</v>
      </c>
      <c r="C83" s="2" t="s">
        <v>197</v>
      </c>
      <c r="D83" s="8">
        <v>4</v>
      </c>
      <c r="E83" s="45">
        <v>1</v>
      </c>
      <c r="F83" s="8">
        <v>4</v>
      </c>
      <c r="G83" s="8">
        <v>15</v>
      </c>
      <c r="H83" s="8">
        <v>4</v>
      </c>
      <c r="I83" s="8">
        <v>9</v>
      </c>
      <c r="J83" s="45">
        <v>1</v>
      </c>
      <c r="K83" s="8">
        <v>0.1</v>
      </c>
      <c r="L83" s="8">
        <v>15</v>
      </c>
      <c r="M83" s="8">
        <v>4</v>
      </c>
      <c r="N83" s="8">
        <v>4</v>
      </c>
      <c r="O83" s="45">
        <v>0.1</v>
      </c>
      <c r="P83" s="8">
        <v>4</v>
      </c>
      <c r="Q83" s="8">
        <v>4</v>
      </c>
      <c r="R83" s="45">
        <v>1</v>
      </c>
      <c r="S83" s="8">
        <v>8</v>
      </c>
      <c r="T83" s="45">
        <v>1</v>
      </c>
      <c r="U83" s="45">
        <v>1</v>
      </c>
      <c r="V83" s="8">
        <v>75.1</v>
      </c>
      <c r="W83" s="8">
        <f>SUM(D83:U83)</f>
        <v>80.2</v>
      </c>
      <c r="X83" s="8">
        <f t="shared" si="4"/>
        <v>18</v>
      </c>
      <c r="Y83" s="24">
        <f t="shared" si="5"/>
        <v>4.455555555555556</v>
      </c>
      <c r="Z83" s="2" t="s">
        <v>218</v>
      </c>
    </row>
    <row r="84" spans="1:25" ht="12">
      <c r="A84" s="36"/>
      <c r="B84" s="2"/>
      <c r="C84" s="2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28"/>
      <c r="W84" s="28"/>
      <c r="X84" s="28"/>
      <c r="Y84" s="29"/>
    </row>
    <row r="85" spans="1:26" ht="12">
      <c r="A85" s="14" t="s">
        <v>141</v>
      </c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3" t="s">
        <v>103</v>
      </c>
      <c r="N85" s="43" t="s">
        <v>130</v>
      </c>
      <c r="O85" s="43" t="s">
        <v>136</v>
      </c>
      <c r="P85" s="43" t="s">
        <v>151</v>
      </c>
      <c r="Q85" s="43" t="s">
        <v>156</v>
      </c>
      <c r="R85" s="43" t="s">
        <v>169</v>
      </c>
      <c r="S85" s="43" t="s">
        <v>0</v>
      </c>
      <c r="T85" s="43" t="s">
        <v>14</v>
      </c>
      <c r="U85" s="43" t="s">
        <v>18</v>
      </c>
      <c r="V85" s="43" t="s">
        <v>190</v>
      </c>
      <c r="W85" s="43" t="s">
        <v>190</v>
      </c>
      <c r="X85" s="43" t="s">
        <v>240</v>
      </c>
      <c r="Y85" s="44" t="s">
        <v>241</v>
      </c>
      <c r="Z85" s="3" t="s">
        <v>177</v>
      </c>
    </row>
    <row r="86" spans="1:26" ht="12">
      <c r="A86" s="14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3"/>
      <c r="N86" s="43"/>
      <c r="O86" s="43"/>
      <c r="P86" s="43"/>
      <c r="Q86" s="43"/>
      <c r="R86" s="43"/>
      <c r="S86" s="43"/>
      <c r="T86" s="43"/>
      <c r="U86" s="43"/>
      <c r="V86" s="43" t="s">
        <v>31</v>
      </c>
      <c r="W86" s="43" t="s">
        <v>33</v>
      </c>
      <c r="X86" s="43"/>
      <c r="Y86" s="6" t="s">
        <v>33</v>
      </c>
      <c r="Z86" s="3"/>
    </row>
    <row r="87" spans="1:29" ht="12">
      <c r="A87" s="53" t="s">
        <v>91</v>
      </c>
      <c r="B87" s="2" t="s">
        <v>220</v>
      </c>
      <c r="C87" s="2" t="s">
        <v>195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6">
        <v>1392</v>
      </c>
      <c r="O87" s="8">
        <v>1560</v>
      </c>
      <c r="P87" s="8">
        <v>1034</v>
      </c>
      <c r="Q87" s="6">
        <v>1550</v>
      </c>
      <c r="R87" s="8">
        <v>1224</v>
      </c>
      <c r="S87" s="8"/>
      <c r="T87" s="6">
        <v>1870</v>
      </c>
      <c r="U87" s="8"/>
      <c r="V87" s="55">
        <v>8630</v>
      </c>
      <c r="W87" s="28"/>
      <c r="X87" s="28">
        <f aca="true" t="shared" si="6" ref="X87:X109">COUNTIF(M87:U87,"&gt;0")</f>
        <v>6</v>
      </c>
      <c r="Y87" s="29">
        <f aca="true" t="shared" si="7" ref="Y87:Y108">AVERAGE(M87:U87)</f>
        <v>1438.3333333333333</v>
      </c>
      <c r="Z87" s="3" t="s">
        <v>91</v>
      </c>
      <c r="AC87" s="16"/>
    </row>
    <row r="88" spans="1:29" ht="12">
      <c r="A88" s="27" t="s">
        <v>67</v>
      </c>
      <c r="B88" s="2" t="s">
        <v>309</v>
      </c>
      <c r="C88" s="2" t="s">
        <v>201</v>
      </c>
      <c r="D88" s="8"/>
      <c r="E88" s="8"/>
      <c r="F88" s="8"/>
      <c r="G88" s="8"/>
      <c r="H88" s="8"/>
      <c r="I88" s="8"/>
      <c r="J88" s="8"/>
      <c r="K88" s="8"/>
      <c r="L88" s="8"/>
      <c r="M88" s="6">
        <v>1377</v>
      </c>
      <c r="N88" s="45">
        <v>1075</v>
      </c>
      <c r="O88" s="6">
        <v>1568</v>
      </c>
      <c r="P88" s="6">
        <v>1450</v>
      </c>
      <c r="Q88" s="45">
        <v>814</v>
      </c>
      <c r="R88" s="6">
        <v>1250</v>
      </c>
      <c r="S88" s="45">
        <v>1134</v>
      </c>
      <c r="T88" s="8">
        <v>1200</v>
      </c>
      <c r="U88" s="6">
        <v>1334</v>
      </c>
      <c r="V88" s="28">
        <v>8179</v>
      </c>
      <c r="W88" s="43">
        <f aca="true" t="shared" si="8" ref="W88:W93">SUM(D88:U88)</f>
        <v>11202</v>
      </c>
      <c r="X88" s="28">
        <f>COUNTIF(M88:U88,"&gt;0")</f>
        <v>9</v>
      </c>
      <c r="Y88" s="29">
        <f>AVERAGE(M88:U88)</f>
        <v>1244.6666666666667</v>
      </c>
      <c r="Z88" s="27" t="s">
        <v>67</v>
      </c>
      <c r="AC88" s="16"/>
    </row>
    <row r="89" spans="1:29" ht="12">
      <c r="A89" s="27" t="s">
        <v>248</v>
      </c>
      <c r="B89" s="2" t="s">
        <v>249</v>
      </c>
      <c r="C89" s="2"/>
      <c r="D89" s="8"/>
      <c r="E89" s="8"/>
      <c r="F89" s="8"/>
      <c r="G89" s="8"/>
      <c r="H89" s="8"/>
      <c r="I89" s="8"/>
      <c r="J89" s="8"/>
      <c r="K89" s="8"/>
      <c r="L89" s="8"/>
      <c r="M89" s="19" t="s">
        <v>30</v>
      </c>
      <c r="N89" s="8"/>
      <c r="O89" s="8">
        <v>880</v>
      </c>
      <c r="P89" s="8">
        <v>996</v>
      </c>
      <c r="Q89" s="45">
        <v>792</v>
      </c>
      <c r="R89" s="8">
        <v>1170</v>
      </c>
      <c r="S89" s="8">
        <v>930</v>
      </c>
      <c r="T89" s="8">
        <v>1160</v>
      </c>
      <c r="U89" s="8">
        <v>988</v>
      </c>
      <c r="V89" s="28">
        <v>6124</v>
      </c>
      <c r="W89" s="8">
        <f t="shared" si="8"/>
        <v>6916</v>
      </c>
      <c r="X89" s="28">
        <f t="shared" si="6"/>
        <v>7</v>
      </c>
      <c r="Y89" s="29">
        <f t="shared" si="7"/>
        <v>988</v>
      </c>
      <c r="Z89" s="27" t="s">
        <v>248</v>
      </c>
      <c r="AC89" s="16"/>
    </row>
    <row r="90" spans="1:29" ht="12">
      <c r="A90" s="27" t="s">
        <v>300</v>
      </c>
      <c r="B90" s="2" t="s">
        <v>301</v>
      </c>
      <c r="C90" s="2"/>
      <c r="D90" s="8"/>
      <c r="E90" s="8"/>
      <c r="F90" s="8"/>
      <c r="G90" s="8"/>
      <c r="H90" s="8"/>
      <c r="I90" s="8"/>
      <c r="J90" s="8"/>
      <c r="K90" s="8"/>
      <c r="L90" s="8"/>
      <c r="M90" s="8"/>
      <c r="N90" s="45">
        <v>768</v>
      </c>
      <c r="O90" s="8">
        <v>1305</v>
      </c>
      <c r="P90" s="8">
        <v>1209</v>
      </c>
      <c r="Q90" s="45">
        <v>756</v>
      </c>
      <c r="R90" s="8">
        <v>858</v>
      </c>
      <c r="S90" s="8">
        <v>858</v>
      </c>
      <c r="T90" s="8">
        <v>1000</v>
      </c>
      <c r="U90" s="8">
        <v>816</v>
      </c>
      <c r="V90" s="28">
        <v>6046</v>
      </c>
      <c r="W90" s="8">
        <f t="shared" si="8"/>
        <v>7570</v>
      </c>
      <c r="X90" s="28">
        <f t="shared" si="6"/>
        <v>8</v>
      </c>
      <c r="Y90" s="29">
        <f t="shared" si="7"/>
        <v>946.25</v>
      </c>
      <c r="Z90" s="27" t="s">
        <v>300</v>
      </c>
      <c r="AC90" s="16"/>
    </row>
    <row r="91" spans="1:29" ht="12">
      <c r="A91" s="27" t="s">
        <v>170</v>
      </c>
      <c r="B91" s="2" t="s">
        <v>176</v>
      </c>
      <c r="C91" s="2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45"/>
      <c r="R91" s="8"/>
      <c r="S91" s="8">
        <v>858</v>
      </c>
      <c r="T91" s="8">
        <v>1000</v>
      </c>
      <c r="U91" s="8">
        <v>816</v>
      </c>
      <c r="V91" s="70">
        <v>2674</v>
      </c>
      <c r="W91" s="8"/>
      <c r="X91" s="28"/>
      <c r="Y91" s="29">
        <f t="shared" si="7"/>
        <v>891.3333333333334</v>
      </c>
      <c r="Z91" s="27" t="s">
        <v>170</v>
      </c>
      <c r="AC91" s="16"/>
    </row>
    <row r="92" spans="1:29" ht="12">
      <c r="A92" s="27" t="s">
        <v>47</v>
      </c>
      <c r="B92" s="2" t="s">
        <v>129</v>
      </c>
      <c r="C92" s="2" t="s">
        <v>195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19">
        <v>580</v>
      </c>
      <c r="O92" s="8">
        <v>1008</v>
      </c>
      <c r="P92" s="8">
        <v>836</v>
      </c>
      <c r="Q92" s="57">
        <v>392</v>
      </c>
      <c r="R92" s="8"/>
      <c r="S92" s="8">
        <v>936</v>
      </c>
      <c r="T92" s="8">
        <v>1053</v>
      </c>
      <c r="U92" s="8">
        <v>1196</v>
      </c>
      <c r="V92" s="28">
        <v>5609</v>
      </c>
      <c r="W92" s="8">
        <f t="shared" si="8"/>
        <v>6001</v>
      </c>
      <c r="X92" s="28">
        <f t="shared" si="6"/>
        <v>7</v>
      </c>
      <c r="Y92" s="29">
        <f t="shared" si="7"/>
        <v>857.2857142857143</v>
      </c>
      <c r="Z92" s="27" t="s">
        <v>47</v>
      </c>
      <c r="AC92" s="16"/>
    </row>
    <row r="93" spans="1:29" ht="12">
      <c r="A93" s="27" t="s">
        <v>213</v>
      </c>
      <c r="B93" s="2" t="s">
        <v>264</v>
      </c>
      <c r="C93" s="2"/>
      <c r="D93" s="8"/>
      <c r="E93" s="8"/>
      <c r="F93" s="8"/>
      <c r="G93" s="8"/>
      <c r="H93" s="8"/>
      <c r="I93" s="8"/>
      <c r="J93" s="8"/>
      <c r="K93" s="8"/>
      <c r="L93" s="8"/>
      <c r="M93" s="45">
        <v>580</v>
      </c>
      <c r="N93" s="45">
        <v>570</v>
      </c>
      <c r="O93" s="8">
        <v>936</v>
      </c>
      <c r="P93" s="45">
        <v>288</v>
      </c>
      <c r="Q93" s="8">
        <v>702</v>
      </c>
      <c r="R93" s="8">
        <v>630</v>
      </c>
      <c r="S93" s="6">
        <v>1144</v>
      </c>
      <c r="T93" s="8">
        <v>900</v>
      </c>
      <c r="U93" s="8">
        <v>1025</v>
      </c>
      <c r="V93" s="28">
        <v>5337</v>
      </c>
      <c r="W93" s="8">
        <f t="shared" si="8"/>
        <v>6775</v>
      </c>
      <c r="X93" s="28">
        <f t="shared" si="6"/>
        <v>9</v>
      </c>
      <c r="Y93" s="29">
        <f t="shared" si="7"/>
        <v>752.7777777777778</v>
      </c>
      <c r="Z93" s="27" t="s">
        <v>213</v>
      </c>
      <c r="AC93" s="16"/>
    </row>
    <row r="94" spans="1:29" ht="12">
      <c r="A94" s="27" t="s">
        <v>306</v>
      </c>
      <c r="B94" s="2" t="s">
        <v>310</v>
      </c>
      <c r="C94" s="33"/>
      <c r="D94" s="8"/>
      <c r="E94" s="8"/>
      <c r="F94" s="8"/>
      <c r="G94" s="8"/>
      <c r="H94" s="8"/>
      <c r="I94" s="8"/>
      <c r="J94" s="8"/>
      <c r="K94" s="8"/>
      <c r="L94" s="8"/>
      <c r="M94" s="8">
        <v>1288</v>
      </c>
      <c r="N94" s="8">
        <v>1148</v>
      </c>
      <c r="O94" s="8"/>
      <c r="P94" s="8"/>
      <c r="Q94" s="8"/>
      <c r="R94" s="8"/>
      <c r="S94" s="8"/>
      <c r="T94" s="8">
        <v>1300</v>
      </c>
      <c r="U94" s="8"/>
      <c r="V94" s="28">
        <v>3736</v>
      </c>
      <c r="W94" s="28"/>
      <c r="X94" s="28">
        <f t="shared" si="6"/>
        <v>3</v>
      </c>
      <c r="Y94" s="29">
        <f t="shared" si="7"/>
        <v>1245.3333333333333</v>
      </c>
      <c r="Z94" s="27" t="s">
        <v>306</v>
      </c>
      <c r="AC94" s="16"/>
    </row>
    <row r="95" spans="1:29" ht="12">
      <c r="A95" s="27" t="s">
        <v>137</v>
      </c>
      <c r="B95" s="2" t="s">
        <v>221</v>
      </c>
      <c r="C95" s="2" t="s">
        <v>197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>
        <v>1682</v>
      </c>
      <c r="P95" s="8"/>
      <c r="Q95" s="8"/>
      <c r="R95" s="8"/>
      <c r="S95" s="8"/>
      <c r="T95" s="8"/>
      <c r="U95" s="8">
        <v>1829</v>
      </c>
      <c r="V95" s="28">
        <v>3511</v>
      </c>
      <c r="W95" s="28"/>
      <c r="X95" s="28">
        <f t="shared" si="6"/>
        <v>2</v>
      </c>
      <c r="Y95" s="29">
        <f t="shared" si="7"/>
        <v>1755.5</v>
      </c>
      <c r="Z95" s="27" t="s">
        <v>137</v>
      </c>
      <c r="AC95" s="16"/>
    </row>
    <row r="96" spans="1:29" ht="12">
      <c r="A96" s="2" t="s">
        <v>311</v>
      </c>
      <c r="B96" s="2" t="s">
        <v>313</v>
      </c>
      <c r="C96" s="2" t="s">
        <v>135</v>
      </c>
      <c r="D96" s="8"/>
      <c r="E96" s="8"/>
      <c r="F96" s="19"/>
      <c r="G96" s="8"/>
      <c r="H96" s="8"/>
      <c r="I96" s="8"/>
      <c r="J96" s="8"/>
      <c r="K96" s="8"/>
      <c r="L96" s="8"/>
      <c r="M96" s="8"/>
      <c r="N96" s="8"/>
      <c r="O96" s="8">
        <v>540</v>
      </c>
      <c r="P96" s="8">
        <v>390</v>
      </c>
      <c r="Q96" s="8">
        <v>560</v>
      </c>
      <c r="R96" s="8">
        <v>400</v>
      </c>
      <c r="S96" s="8">
        <v>1008</v>
      </c>
      <c r="T96" s="8">
        <v>580</v>
      </c>
      <c r="U96" s="8"/>
      <c r="V96" s="28">
        <v>3478</v>
      </c>
      <c r="W96" s="28"/>
      <c r="X96" s="28">
        <f t="shared" si="6"/>
        <v>6</v>
      </c>
      <c r="Y96" s="29">
        <f t="shared" si="7"/>
        <v>579.6666666666666</v>
      </c>
      <c r="Z96" s="2" t="s">
        <v>311</v>
      </c>
      <c r="AC96" s="16"/>
    </row>
    <row r="97" spans="1:29" ht="12">
      <c r="A97" s="27" t="s">
        <v>307</v>
      </c>
      <c r="B97" s="2" t="s">
        <v>220</v>
      </c>
      <c r="C97" s="2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>
        <v>1058</v>
      </c>
      <c r="Q97" s="8"/>
      <c r="R97" s="8"/>
      <c r="S97" s="8">
        <v>858</v>
      </c>
      <c r="T97" s="8"/>
      <c r="U97" s="8"/>
      <c r="V97" s="28">
        <v>1916</v>
      </c>
      <c r="W97" s="28"/>
      <c r="X97" s="28">
        <f t="shared" si="6"/>
        <v>2</v>
      </c>
      <c r="Y97" s="29">
        <f t="shared" si="7"/>
        <v>958</v>
      </c>
      <c r="Z97" s="27" t="s">
        <v>307</v>
      </c>
      <c r="AC97" s="16"/>
    </row>
    <row r="98" spans="1:26" ht="12">
      <c r="A98" s="27" t="s">
        <v>207</v>
      </c>
      <c r="B98" s="2" t="s">
        <v>228</v>
      </c>
      <c r="C98" s="2" t="s">
        <v>199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>
        <v>999</v>
      </c>
      <c r="O98" s="8"/>
      <c r="P98" s="8">
        <v>580</v>
      </c>
      <c r="Q98" s="8"/>
      <c r="R98" s="8"/>
      <c r="S98" s="8"/>
      <c r="T98" s="8"/>
      <c r="U98" s="8"/>
      <c r="V98" s="28">
        <v>1579</v>
      </c>
      <c r="W98" s="28"/>
      <c r="X98" s="28">
        <f t="shared" si="6"/>
        <v>2</v>
      </c>
      <c r="Y98" s="29">
        <f t="shared" si="7"/>
        <v>789.5</v>
      </c>
      <c r="Z98" s="27" t="s">
        <v>207</v>
      </c>
    </row>
    <row r="99" spans="1:26" ht="12">
      <c r="A99" s="27" t="s">
        <v>62</v>
      </c>
      <c r="B99" s="2" t="s">
        <v>279</v>
      </c>
      <c r="C99" s="2" t="s">
        <v>201</v>
      </c>
      <c r="D99" s="8"/>
      <c r="E99" s="8"/>
      <c r="F99" s="8"/>
      <c r="G99" s="8"/>
      <c r="H99" s="8"/>
      <c r="I99" s="8"/>
      <c r="J99" s="8"/>
      <c r="K99" s="8"/>
      <c r="L99" s="8"/>
      <c r="M99" s="8">
        <v>208</v>
      </c>
      <c r="N99" s="8">
        <v>420</v>
      </c>
      <c r="O99" s="8">
        <v>255</v>
      </c>
      <c r="P99" s="8">
        <v>208</v>
      </c>
      <c r="Q99" s="8"/>
      <c r="R99" s="45">
        <v>204</v>
      </c>
      <c r="S99" s="8">
        <v>180</v>
      </c>
      <c r="T99" s="8">
        <v>304</v>
      </c>
      <c r="U99" s="45">
        <v>195</v>
      </c>
      <c r="V99" s="28">
        <v>1575</v>
      </c>
      <c r="W99" s="8">
        <f>SUM(D99:U99)</f>
        <v>1974</v>
      </c>
      <c r="X99" s="28">
        <f t="shared" si="6"/>
        <v>8</v>
      </c>
      <c r="Y99" s="29">
        <f t="shared" si="7"/>
        <v>246.75</v>
      </c>
      <c r="Z99" s="27" t="s">
        <v>62</v>
      </c>
    </row>
    <row r="100" spans="1:26" ht="12">
      <c r="A100" s="27" t="s">
        <v>214</v>
      </c>
      <c r="B100" s="2" t="s">
        <v>232</v>
      </c>
      <c r="C100" s="2" t="s">
        <v>215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>
        <v>513</v>
      </c>
      <c r="P100" s="8">
        <v>825</v>
      </c>
      <c r="Q100" s="8"/>
      <c r="R100" s="8"/>
      <c r="S100" s="8">
        <v>228</v>
      </c>
      <c r="T100" s="8"/>
      <c r="U100" s="8"/>
      <c r="V100" s="28">
        <v>1566</v>
      </c>
      <c r="W100" s="28"/>
      <c r="X100" s="28">
        <f t="shared" si="6"/>
        <v>3</v>
      </c>
      <c r="Y100" s="29">
        <f t="shared" si="7"/>
        <v>522</v>
      </c>
      <c r="Z100" s="27" t="s">
        <v>214</v>
      </c>
    </row>
    <row r="101" spans="1:26" ht="12">
      <c r="A101" s="27" t="s">
        <v>108</v>
      </c>
      <c r="B101" s="2" t="s">
        <v>244</v>
      </c>
      <c r="C101" s="2"/>
      <c r="D101" s="8"/>
      <c r="E101" s="8"/>
      <c r="F101" s="8"/>
      <c r="G101" s="8"/>
      <c r="H101" s="8"/>
      <c r="I101" s="8"/>
      <c r="J101" s="8"/>
      <c r="K101" s="8"/>
      <c r="L101" s="8"/>
      <c r="M101" s="8">
        <v>713</v>
      </c>
      <c r="N101" s="8"/>
      <c r="O101" s="8">
        <v>630</v>
      </c>
      <c r="P101" s="8"/>
      <c r="Q101" s="8"/>
      <c r="R101" s="8"/>
      <c r="S101" s="8"/>
      <c r="T101" s="8"/>
      <c r="U101" s="8"/>
      <c r="V101" s="28">
        <v>1343</v>
      </c>
      <c r="W101" s="28"/>
      <c r="X101" s="28">
        <f t="shared" si="6"/>
        <v>2</v>
      </c>
      <c r="Y101" s="29">
        <f t="shared" si="7"/>
        <v>671.5</v>
      </c>
      <c r="Z101" s="27" t="s">
        <v>108</v>
      </c>
    </row>
    <row r="102" spans="1:26" ht="12">
      <c r="A102" s="27" t="s">
        <v>1</v>
      </c>
      <c r="B102" s="2" t="s">
        <v>279</v>
      </c>
      <c r="C102" s="2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>
        <v>345</v>
      </c>
      <c r="U102" s="8">
        <v>816</v>
      </c>
      <c r="V102" s="28">
        <v>1161</v>
      </c>
      <c r="W102" s="28"/>
      <c r="X102" s="28">
        <f t="shared" si="6"/>
        <v>2</v>
      </c>
      <c r="Y102" s="29">
        <f t="shared" si="7"/>
        <v>580.5</v>
      </c>
      <c r="Z102" s="27" t="s">
        <v>1</v>
      </c>
    </row>
    <row r="103" spans="1:26" ht="12">
      <c r="A103" s="27" t="s">
        <v>127</v>
      </c>
      <c r="B103" s="2" t="s">
        <v>223</v>
      </c>
      <c r="C103" s="2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>
        <v>90</v>
      </c>
      <c r="O103" s="8"/>
      <c r="P103" s="8">
        <v>374</v>
      </c>
      <c r="Q103" s="8"/>
      <c r="R103" s="8"/>
      <c r="S103" s="8">
        <v>299</v>
      </c>
      <c r="T103" s="8"/>
      <c r="U103" s="8">
        <v>242</v>
      </c>
      <c r="V103" s="28">
        <v>1005</v>
      </c>
      <c r="W103" s="28"/>
      <c r="X103" s="28">
        <f t="shared" si="6"/>
        <v>4</v>
      </c>
      <c r="Y103" s="29">
        <f t="shared" si="7"/>
        <v>251.25</v>
      </c>
      <c r="Z103" s="27" t="s">
        <v>127</v>
      </c>
    </row>
    <row r="104" spans="1:26" ht="12">
      <c r="A104" s="2" t="s">
        <v>152</v>
      </c>
      <c r="B104" s="2" t="s">
        <v>221</v>
      </c>
      <c r="C104" s="2" t="s">
        <v>197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>
        <v>924</v>
      </c>
      <c r="Q104" s="8"/>
      <c r="R104" s="8"/>
      <c r="S104" s="8"/>
      <c r="T104" s="8"/>
      <c r="U104" s="8"/>
      <c r="V104" s="28">
        <v>924</v>
      </c>
      <c r="W104" s="28"/>
      <c r="X104" s="28">
        <f t="shared" si="6"/>
        <v>1</v>
      </c>
      <c r="Y104" s="29">
        <f t="shared" si="7"/>
        <v>924</v>
      </c>
      <c r="Z104" s="2" t="s">
        <v>152</v>
      </c>
    </row>
    <row r="105" spans="1:26" ht="12">
      <c r="A105" s="27" t="s">
        <v>42</v>
      </c>
      <c r="B105" s="2" t="s">
        <v>121</v>
      </c>
      <c r="C105" s="2"/>
      <c r="D105" s="8"/>
      <c r="E105" s="8"/>
      <c r="F105" s="8"/>
      <c r="G105" s="8"/>
      <c r="H105" s="8"/>
      <c r="I105" s="8"/>
      <c r="J105" s="8"/>
      <c r="K105" s="8"/>
      <c r="L105" s="8"/>
      <c r="M105" s="8">
        <v>98</v>
      </c>
      <c r="N105" s="8"/>
      <c r="O105" s="8"/>
      <c r="P105" s="8">
        <v>351</v>
      </c>
      <c r="Q105" s="8"/>
      <c r="R105" s="8"/>
      <c r="S105" s="8"/>
      <c r="T105" s="8"/>
      <c r="U105" s="8"/>
      <c r="V105" s="28">
        <v>449</v>
      </c>
      <c r="W105" s="28"/>
      <c r="X105" s="28">
        <f t="shared" si="6"/>
        <v>2</v>
      </c>
      <c r="Y105" s="29">
        <f t="shared" si="7"/>
        <v>224.5</v>
      </c>
      <c r="Z105" s="27" t="s">
        <v>42</v>
      </c>
    </row>
    <row r="106" spans="1:26" ht="12">
      <c r="A106" s="27" t="s">
        <v>69</v>
      </c>
      <c r="B106" s="2" t="s">
        <v>75</v>
      </c>
      <c r="C106" s="2"/>
      <c r="D106" s="8"/>
      <c r="E106" s="8"/>
      <c r="F106" s="8"/>
      <c r="G106" s="8"/>
      <c r="H106" s="8"/>
      <c r="I106" s="8"/>
      <c r="J106" s="8"/>
      <c r="K106" s="8"/>
      <c r="L106" s="8"/>
      <c r="M106" s="8">
        <v>144</v>
      </c>
      <c r="N106" s="8">
        <v>220</v>
      </c>
      <c r="O106" s="8"/>
      <c r="P106" s="8"/>
      <c r="Q106" s="8"/>
      <c r="R106" s="8"/>
      <c r="S106" s="8"/>
      <c r="T106" s="8"/>
      <c r="U106" s="8"/>
      <c r="V106" s="28">
        <v>364</v>
      </c>
      <c r="W106" s="28"/>
      <c r="X106" s="28">
        <f t="shared" si="6"/>
        <v>2</v>
      </c>
      <c r="Y106" s="29">
        <f t="shared" si="7"/>
        <v>182</v>
      </c>
      <c r="Z106" s="27" t="s">
        <v>69</v>
      </c>
    </row>
    <row r="107" spans="1:26" ht="12">
      <c r="A107" s="27" t="s">
        <v>283</v>
      </c>
      <c r="B107" s="2" t="s">
        <v>220</v>
      </c>
      <c r="C107" s="2" t="s">
        <v>195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>
        <v>312</v>
      </c>
      <c r="O107" s="8"/>
      <c r="P107" s="8"/>
      <c r="Q107" s="8"/>
      <c r="R107" s="8"/>
      <c r="S107" s="8"/>
      <c r="T107" s="8"/>
      <c r="U107" s="8"/>
      <c r="V107" s="28">
        <v>312</v>
      </c>
      <c r="W107" s="28"/>
      <c r="X107" s="28">
        <f t="shared" si="6"/>
        <v>1</v>
      </c>
      <c r="Y107" s="29">
        <f t="shared" si="7"/>
        <v>312</v>
      </c>
      <c r="Z107" s="27" t="s">
        <v>283</v>
      </c>
    </row>
    <row r="108" spans="1:26" ht="12">
      <c r="A108" s="27" t="s">
        <v>218</v>
      </c>
      <c r="B108" s="2" t="s">
        <v>221</v>
      </c>
      <c r="C108" s="2" t="s">
        <v>197</v>
      </c>
      <c r="D108" s="8"/>
      <c r="E108" s="8"/>
      <c r="F108" s="8"/>
      <c r="G108" s="8"/>
      <c r="H108" s="8"/>
      <c r="I108" s="8"/>
      <c r="J108" s="8"/>
      <c r="K108" s="8"/>
      <c r="L108" s="8"/>
      <c r="M108" s="8">
        <v>4</v>
      </c>
      <c r="N108" s="8">
        <v>4</v>
      </c>
      <c r="O108" s="19">
        <v>0.1</v>
      </c>
      <c r="P108" s="8">
        <v>4</v>
      </c>
      <c r="Q108" s="8">
        <v>4</v>
      </c>
      <c r="R108" s="19">
        <v>1</v>
      </c>
      <c r="S108" s="8">
        <v>8</v>
      </c>
      <c r="T108" s="19">
        <v>1</v>
      </c>
      <c r="U108" s="8">
        <v>1</v>
      </c>
      <c r="V108" s="28">
        <v>25</v>
      </c>
      <c r="W108" s="28"/>
      <c r="X108" s="28">
        <f t="shared" si="6"/>
        <v>9</v>
      </c>
      <c r="Y108" s="29">
        <f t="shared" si="7"/>
        <v>3.011111111111111</v>
      </c>
      <c r="Z108" s="27" t="s">
        <v>39</v>
      </c>
    </row>
    <row r="109" spans="1:26" ht="12">
      <c r="A109" s="27" t="s">
        <v>17</v>
      </c>
      <c r="B109" s="2" t="s">
        <v>220</v>
      </c>
      <c r="C109" s="2" t="s">
        <v>195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>
        <v>4</v>
      </c>
      <c r="V109" s="28">
        <v>4</v>
      </c>
      <c r="W109" s="28"/>
      <c r="X109" s="28">
        <f t="shared" si="6"/>
        <v>1</v>
      </c>
      <c r="Y109" s="29">
        <v>4</v>
      </c>
      <c r="Z109" s="27" t="s">
        <v>17</v>
      </c>
    </row>
    <row r="110" spans="1:26" ht="12">
      <c r="A110" s="2"/>
      <c r="B110" s="2"/>
      <c r="C110" s="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28"/>
      <c r="W110" s="28"/>
      <c r="X110" s="28"/>
      <c r="Y110" s="71" t="s">
        <v>37</v>
      </c>
      <c r="Z110" s="72"/>
    </row>
    <row r="111" spans="1:26" ht="12">
      <c r="A111" s="3" t="s">
        <v>276</v>
      </c>
      <c r="B111" s="2"/>
      <c r="C111" s="2"/>
      <c r="D111" s="8">
        <v>21</v>
      </c>
      <c r="E111" s="8">
        <v>15</v>
      </c>
      <c r="F111" s="8">
        <v>27</v>
      </c>
      <c r="G111" s="8">
        <v>28</v>
      </c>
      <c r="H111" s="8">
        <v>29</v>
      </c>
      <c r="I111" s="8">
        <v>37</v>
      </c>
      <c r="J111" s="8">
        <v>31</v>
      </c>
      <c r="K111" s="8">
        <f>COUNTIF(K6:K83,"&gt;0")</f>
        <v>29</v>
      </c>
      <c r="L111" s="8">
        <f>COUNTIF(L6:L83,"&gt;0")</f>
        <v>33</v>
      </c>
      <c r="M111" s="8">
        <f>COUNTIF(M6:M83,"&gt;0")</f>
        <v>23</v>
      </c>
      <c r="N111" s="8">
        <v>27</v>
      </c>
      <c r="O111" s="8">
        <v>30</v>
      </c>
      <c r="P111" s="8">
        <v>34</v>
      </c>
      <c r="Q111" s="8">
        <v>27</v>
      </c>
      <c r="R111" s="8">
        <f>COUNTIF(R6:R83,"&gt;0")</f>
        <v>29</v>
      </c>
      <c r="S111" s="8">
        <f>COUNTIF(S6:S83,"&gt;0")</f>
        <v>33</v>
      </c>
      <c r="T111" s="8">
        <v>32</v>
      </c>
      <c r="U111" s="8">
        <f>COUNTIF(U6:U83,"&gt;0")</f>
        <v>34</v>
      </c>
      <c r="V111" s="40">
        <f>COUNTIF(V6:V83,"&gt;0")</f>
        <v>70</v>
      </c>
      <c r="W111" s="68"/>
      <c r="X111" s="43"/>
      <c r="Y111" s="71">
        <f>AVERAGE(D111:U111)</f>
        <v>28.833333333333332</v>
      </c>
      <c r="Z111" s="73" t="s">
        <v>36</v>
      </c>
    </row>
    <row r="112" spans="1:26" ht="12">
      <c r="A112" s="3" t="s">
        <v>286</v>
      </c>
      <c r="B112" s="2"/>
      <c r="C112" s="2"/>
      <c r="D112" s="8">
        <v>644</v>
      </c>
      <c r="E112" s="8">
        <v>559</v>
      </c>
      <c r="F112" s="8">
        <v>941</v>
      </c>
      <c r="G112" s="8">
        <v>921</v>
      </c>
      <c r="H112" s="8">
        <v>961</v>
      </c>
      <c r="I112" s="8">
        <v>1300</v>
      </c>
      <c r="J112" s="8">
        <v>1116</v>
      </c>
      <c r="K112" s="8">
        <v>1003</v>
      </c>
      <c r="L112" s="8">
        <v>1183</v>
      </c>
      <c r="M112" s="8">
        <v>797</v>
      </c>
      <c r="N112" s="8">
        <v>1029</v>
      </c>
      <c r="O112" s="8">
        <v>1263</v>
      </c>
      <c r="P112" s="8">
        <v>1451</v>
      </c>
      <c r="Q112" s="8">
        <v>1051</v>
      </c>
      <c r="R112" s="8">
        <v>1225</v>
      </c>
      <c r="S112" s="8">
        <v>1214</v>
      </c>
      <c r="T112" s="8">
        <v>1189</v>
      </c>
      <c r="U112" s="8">
        <v>1337</v>
      </c>
      <c r="V112" s="66">
        <f>SUM(D112:U112)</f>
        <v>19184</v>
      </c>
      <c r="W112" s="40"/>
      <c r="X112" s="40"/>
      <c r="Y112" s="71">
        <f>AVERAGE(D112:U112)</f>
        <v>1065.7777777777778</v>
      </c>
      <c r="Z112" s="73" t="s">
        <v>34</v>
      </c>
    </row>
    <row r="113" spans="1:26" ht="12">
      <c r="A113" s="3" t="s">
        <v>299</v>
      </c>
      <c r="B113" s="2"/>
      <c r="C113" s="2"/>
      <c r="D113" s="8">
        <v>10003</v>
      </c>
      <c r="E113" s="8">
        <v>10662</v>
      </c>
      <c r="F113" s="8">
        <v>18132</v>
      </c>
      <c r="G113" s="8">
        <v>20557</v>
      </c>
      <c r="H113" s="8">
        <v>20015</v>
      </c>
      <c r="I113" s="8">
        <v>33938</v>
      </c>
      <c r="J113" s="8">
        <v>29831</v>
      </c>
      <c r="K113" s="8">
        <v>26262</v>
      </c>
      <c r="L113" s="8">
        <v>33514</v>
      </c>
      <c r="M113" s="8">
        <v>18081</v>
      </c>
      <c r="N113" s="8">
        <v>25933</v>
      </c>
      <c r="O113" s="8">
        <v>34125</v>
      </c>
      <c r="P113" s="8">
        <v>35402</v>
      </c>
      <c r="Q113" s="8">
        <v>26744</v>
      </c>
      <c r="R113" s="8">
        <v>43083</v>
      </c>
      <c r="S113" s="8">
        <f>SUM(S6:S83)</f>
        <v>31721</v>
      </c>
      <c r="T113" s="8">
        <v>31081</v>
      </c>
      <c r="U113" s="8">
        <f>SUM(U6:U83)</f>
        <v>36939</v>
      </c>
      <c r="V113" s="54">
        <f>SUM(D113:U113)</f>
        <v>486023</v>
      </c>
      <c r="W113" s="69"/>
      <c r="X113" s="40"/>
      <c r="Y113" s="71">
        <f>AVERAGE(D113:U113)</f>
        <v>27001.277777777777</v>
      </c>
      <c r="Z113" s="73" t="s">
        <v>35</v>
      </c>
    </row>
    <row r="114" spans="1:26" ht="12">
      <c r="A114" s="3" t="s">
        <v>24</v>
      </c>
      <c r="B114" s="2"/>
      <c r="C114" s="2"/>
      <c r="D114" s="8">
        <v>15</v>
      </c>
      <c r="E114" s="8">
        <v>15</v>
      </c>
      <c r="F114" s="8" t="s">
        <v>29</v>
      </c>
      <c r="G114" s="8">
        <v>17</v>
      </c>
      <c r="H114" s="8">
        <v>18</v>
      </c>
      <c r="I114" s="8">
        <v>26</v>
      </c>
      <c r="J114" s="8">
        <v>21</v>
      </c>
      <c r="K114" s="8">
        <v>22</v>
      </c>
      <c r="L114" s="8">
        <v>23</v>
      </c>
      <c r="M114" s="8">
        <v>17</v>
      </c>
      <c r="N114" s="8">
        <v>18</v>
      </c>
      <c r="O114" s="8">
        <v>18</v>
      </c>
      <c r="P114" s="8">
        <v>21</v>
      </c>
      <c r="Q114" s="8">
        <v>17</v>
      </c>
      <c r="R114" s="8">
        <v>18</v>
      </c>
      <c r="S114" s="8">
        <v>20</v>
      </c>
      <c r="T114" s="8">
        <v>21</v>
      </c>
      <c r="U114" s="8">
        <v>20</v>
      </c>
      <c r="V114" s="67"/>
      <c r="W114" s="8"/>
      <c r="X114" s="2"/>
      <c r="Y114" s="71">
        <f>AVERAGE(D114:U114)</f>
        <v>19.235294117647058</v>
      </c>
      <c r="Z114" s="73" t="s">
        <v>38</v>
      </c>
    </row>
    <row r="115" ht="12.75" thickBot="1">
      <c r="A115" s="39"/>
    </row>
    <row r="116" spans="1:6" ht="12">
      <c r="A116" s="61" t="s">
        <v>26</v>
      </c>
      <c r="B116" s="62" t="s">
        <v>27</v>
      </c>
      <c r="C116" s="63" t="s">
        <v>28</v>
      </c>
      <c r="D116" s="63"/>
      <c r="E116" s="63" t="s">
        <v>25</v>
      </c>
      <c r="F116" s="63"/>
    </row>
    <row r="117" spans="1:27" ht="12">
      <c r="A117" s="58" t="s">
        <v>197</v>
      </c>
      <c r="B117" s="64">
        <v>14</v>
      </c>
      <c r="C117" s="78">
        <v>72246</v>
      </c>
      <c r="D117" s="82"/>
      <c r="E117" s="78">
        <v>81566</v>
      </c>
      <c r="F117" s="79"/>
      <c r="AA117" s="16"/>
    </row>
    <row r="118" spans="1:6" ht="12">
      <c r="A118" s="59" t="s">
        <v>201</v>
      </c>
      <c r="B118" s="8">
        <v>6</v>
      </c>
      <c r="C118" s="74">
        <v>67298</v>
      </c>
      <c r="D118" s="75"/>
      <c r="E118" s="74">
        <v>75104</v>
      </c>
      <c r="F118" s="80"/>
    </row>
    <row r="119" spans="1:6" ht="12">
      <c r="A119" s="59" t="s">
        <v>195</v>
      </c>
      <c r="B119" s="8">
        <v>9</v>
      </c>
      <c r="C119" s="74">
        <v>55559</v>
      </c>
      <c r="D119" s="75"/>
      <c r="E119" s="74">
        <v>55559</v>
      </c>
      <c r="F119" s="80"/>
    </row>
    <row r="120" spans="1:27" ht="12">
      <c r="A120" s="59" t="s">
        <v>199</v>
      </c>
      <c r="B120" s="8">
        <v>3</v>
      </c>
      <c r="C120" s="74">
        <v>38810</v>
      </c>
      <c r="D120" s="75"/>
      <c r="E120" s="74">
        <v>41489</v>
      </c>
      <c r="F120" s="80"/>
      <c r="AA120" s="16"/>
    </row>
    <row r="121" spans="1:27" ht="12">
      <c r="A121" s="59" t="s">
        <v>266</v>
      </c>
      <c r="B121" s="8">
        <v>2</v>
      </c>
      <c r="C121" s="76">
        <v>30315</v>
      </c>
      <c r="D121" s="77"/>
      <c r="E121" s="76">
        <v>30575</v>
      </c>
      <c r="F121" s="81"/>
      <c r="AA121" s="16"/>
    </row>
    <row r="122" spans="1:6" ht="12">
      <c r="A122" s="59" t="s">
        <v>209</v>
      </c>
      <c r="B122" s="8">
        <v>4</v>
      </c>
      <c r="C122" s="76">
        <v>25941</v>
      </c>
      <c r="D122" s="77"/>
      <c r="E122" s="76">
        <v>27726</v>
      </c>
      <c r="F122" s="81"/>
    </row>
    <row r="123" spans="1:6" ht="12">
      <c r="A123" s="59" t="s">
        <v>135</v>
      </c>
      <c r="B123" s="8">
        <v>2</v>
      </c>
      <c r="C123" s="76">
        <v>6749</v>
      </c>
      <c r="D123" s="77"/>
      <c r="E123" s="76">
        <v>6749</v>
      </c>
      <c r="F123" s="81"/>
    </row>
    <row r="124" spans="1:27" ht="12.75" thickBot="1">
      <c r="A124" s="60" t="s">
        <v>245</v>
      </c>
      <c r="B124" s="65">
        <v>2</v>
      </c>
      <c r="C124" s="83">
        <v>2796</v>
      </c>
      <c r="D124" s="84"/>
      <c r="E124" s="83">
        <v>2796</v>
      </c>
      <c r="F124" s="85"/>
      <c r="AA124" s="16"/>
    </row>
    <row r="126" ht="12">
      <c r="AA126" s="16"/>
    </row>
    <row r="127" ht="12">
      <c r="AA127" s="16"/>
    </row>
    <row r="129" ht="12">
      <c r="AA129" s="16"/>
    </row>
    <row r="133" ht="12">
      <c r="AA133" s="16"/>
    </row>
    <row r="134" ht="12">
      <c r="Z134" s="48"/>
    </row>
  </sheetData>
  <mergeCells count="16">
    <mergeCell ref="C119:D119"/>
    <mergeCell ref="E119:F119"/>
    <mergeCell ref="C123:D123"/>
    <mergeCell ref="E123:F123"/>
    <mergeCell ref="C124:D124"/>
    <mergeCell ref="E124:F124"/>
    <mergeCell ref="C120:D120"/>
    <mergeCell ref="C121:D121"/>
    <mergeCell ref="C122:D122"/>
    <mergeCell ref="E117:F117"/>
    <mergeCell ref="E118:F118"/>
    <mergeCell ref="E120:F120"/>
    <mergeCell ref="E121:F121"/>
    <mergeCell ref="E122:F122"/>
    <mergeCell ref="C117:D117"/>
    <mergeCell ref="C118:D118"/>
  </mergeCells>
  <printOptions/>
  <pageMargins left="0.75" right="0.75" top="1" bottom="1" header="0.5" footer="0.5"/>
  <pageSetup horizontalDpi="200" verticalDpi="2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41"/>
  <sheetViews>
    <sheetView workbookViewId="0" topLeftCell="A8">
      <selection activeCell="F41" sqref="F41"/>
    </sheetView>
  </sheetViews>
  <sheetFormatPr defaultColWidth="8.8515625" defaultRowHeight="12.75"/>
  <cols>
    <col min="1" max="1" width="18.7109375" style="0" customWidth="1"/>
  </cols>
  <sheetData>
    <row r="1" ht="12">
      <c r="A1" t="s">
        <v>109</v>
      </c>
    </row>
    <row r="3" spans="1:6" ht="12">
      <c r="A3" t="s">
        <v>302</v>
      </c>
      <c r="B3" t="s">
        <v>237</v>
      </c>
      <c r="C3" t="s">
        <v>238</v>
      </c>
      <c r="D3" t="s">
        <v>260</v>
      </c>
      <c r="E3" t="s">
        <v>104</v>
      </c>
      <c r="F3" t="s">
        <v>179</v>
      </c>
    </row>
    <row r="4" spans="1:6" ht="12">
      <c r="A4" t="s">
        <v>277</v>
      </c>
      <c r="B4">
        <v>66</v>
      </c>
      <c r="C4">
        <v>39</v>
      </c>
      <c r="D4">
        <v>0.5</v>
      </c>
      <c r="E4" s="16">
        <v>2574</v>
      </c>
      <c r="F4" t="s">
        <v>201</v>
      </c>
    </row>
    <row r="5" spans="1:6" ht="12">
      <c r="A5" t="s">
        <v>198</v>
      </c>
      <c r="B5">
        <v>60</v>
      </c>
      <c r="C5">
        <v>38</v>
      </c>
      <c r="D5">
        <v>0.5</v>
      </c>
      <c r="E5" s="16">
        <v>2280</v>
      </c>
      <c r="F5" t="s">
        <v>199</v>
      </c>
    </row>
    <row r="6" spans="1:6" ht="12">
      <c r="A6" t="s">
        <v>202</v>
      </c>
      <c r="B6">
        <v>57</v>
      </c>
      <c r="C6">
        <v>39</v>
      </c>
      <c r="D6">
        <v>0.5</v>
      </c>
      <c r="E6" s="16">
        <v>2223</v>
      </c>
      <c r="F6" t="s">
        <v>203</v>
      </c>
    </row>
    <row r="7" spans="1:5" ht="12">
      <c r="A7" t="s">
        <v>253</v>
      </c>
      <c r="B7">
        <v>55</v>
      </c>
      <c r="C7">
        <v>34</v>
      </c>
      <c r="D7">
        <v>0.5</v>
      </c>
      <c r="E7" s="16">
        <v>1870</v>
      </c>
    </row>
    <row r="8" spans="1:6" ht="12">
      <c r="A8" t="s">
        <v>200</v>
      </c>
      <c r="B8">
        <v>59</v>
      </c>
      <c r="C8">
        <v>31</v>
      </c>
      <c r="D8">
        <v>0.5</v>
      </c>
      <c r="E8" s="16">
        <v>1829</v>
      </c>
      <c r="F8" t="s">
        <v>201</v>
      </c>
    </row>
    <row r="9" spans="1:6" ht="12">
      <c r="A9" t="s">
        <v>208</v>
      </c>
      <c r="B9">
        <v>45</v>
      </c>
      <c r="C9">
        <v>36</v>
      </c>
      <c r="D9">
        <v>0.5</v>
      </c>
      <c r="E9" s="16">
        <v>1620</v>
      </c>
      <c r="F9" t="s">
        <v>209</v>
      </c>
    </row>
    <row r="10" spans="1:6" ht="12">
      <c r="A10" t="s">
        <v>67</v>
      </c>
      <c r="B10">
        <v>49</v>
      </c>
      <c r="C10">
        <v>30</v>
      </c>
      <c r="D10">
        <v>0.5</v>
      </c>
      <c r="E10" s="16">
        <v>1470</v>
      </c>
      <c r="F10" t="s">
        <v>201</v>
      </c>
    </row>
    <row r="11" spans="1:6" ht="12">
      <c r="A11" t="s">
        <v>212</v>
      </c>
      <c r="B11">
        <v>36</v>
      </c>
      <c r="C11">
        <v>29</v>
      </c>
      <c r="D11">
        <v>0.5</v>
      </c>
      <c r="E11" s="16">
        <v>1044</v>
      </c>
      <c r="F11" t="s">
        <v>199</v>
      </c>
    </row>
    <row r="12" spans="1:6" ht="12">
      <c r="A12" t="s">
        <v>207</v>
      </c>
      <c r="B12">
        <v>36</v>
      </c>
      <c r="C12">
        <v>28</v>
      </c>
      <c r="D12">
        <v>0.5</v>
      </c>
      <c r="E12" s="16">
        <v>1008</v>
      </c>
      <c r="F12" t="s">
        <v>199</v>
      </c>
    </row>
    <row r="13" spans="1:6" ht="12">
      <c r="A13" t="s">
        <v>278</v>
      </c>
      <c r="B13">
        <v>37</v>
      </c>
      <c r="C13">
        <v>24</v>
      </c>
      <c r="D13">
        <v>0.5</v>
      </c>
      <c r="E13">
        <v>888</v>
      </c>
      <c r="F13" t="s">
        <v>209</v>
      </c>
    </row>
    <row r="15" spans="1:5" ht="12">
      <c r="A15" t="s">
        <v>300</v>
      </c>
      <c r="B15">
        <v>30</v>
      </c>
      <c r="C15">
        <v>22</v>
      </c>
      <c r="D15">
        <v>0.5</v>
      </c>
      <c r="E15">
        <v>660</v>
      </c>
    </row>
    <row r="16" spans="1:6" ht="12">
      <c r="A16" t="s">
        <v>256</v>
      </c>
      <c r="B16">
        <v>29</v>
      </c>
      <c r="C16">
        <v>21</v>
      </c>
      <c r="D16">
        <v>0.5</v>
      </c>
      <c r="E16">
        <v>609</v>
      </c>
      <c r="F16" t="s">
        <v>288</v>
      </c>
    </row>
    <row r="17" spans="1:5" ht="12">
      <c r="A17" t="s">
        <v>204</v>
      </c>
      <c r="B17">
        <v>34</v>
      </c>
      <c r="C17">
        <v>17</v>
      </c>
      <c r="E17">
        <v>578</v>
      </c>
    </row>
    <row r="18" spans="1:5" ht="12">
      <c r="A18" t="s">
        <v>311</v>
      </c>
      <c r="B18">
        <v>23</v>
      </c>
      <c r="C18">
        <v>19</v>
      </c>
      <c r="E18">
        <v>437</v>
      </c>
    </row>
    <row r="19" spans="1:5" ht="12">
      <c r="A19" t="s">
        <v>213</v>
      </c>
      <c r="B19">
        <v>27</v>
      </c>
      <c r="C19">
        <v>15</v>
      </c>
      <c r="D19">
        <v>0.5</v>
      </c>
      <c r="E19">
        <v>405</v>
      </c>
    </row>
    <row r="20" spans="1:6" ht="12">
      <c r="A20" t="s">
        <v>69</v>
      </c>
      <c r="B20">
        <v>15</v>
      </c>
      <c r="C20">
        <v>10</v>
      </c>
      <c r="E20">
        <v>150</v>
      </c>
      <c r="F20" t="s">
        <v>88</v>
      </c>
    </row>
    <row r="21" spans="1:6" ht="12">
      <c r="A21" t="s">
        <v>62</v>
      </c>
      <c r="B21">
        <v>12</v>
      </c>
      <c r="C21">
        <v>11</v>
      </c>
      <c r="D21">
        <v>0.5</v>
      </c>
      <c r="E21">
        <v>132</v>
      </c>
      <c r="F21" t="s">
        <v>201</v>
      </c>
    </row>
    <row r="22" spans="1:6" ht="12">
      <c r="A22" t="s">
        <v>46</v>
      </c>
      <c r="B22">
        <v>7</v>
      </c>
      <c r="C22">
        <v>6</v>
      </c>
      <c r="D22">
        <v>0.5</v>
      </c>
      <c r="E22">
        <v>42</v>
      </c>
      <c r="F22" t="s">
        <v>70</v>
      </c>
    </row>
    <row r="24" spans="1:4" ht="12">
      <c r="A24" t="s">
        <v>305</v>
      </c>
      <c r="B24" t="s">
        <v>105</v>
      </c>
      <c r="C24" t="s">
        <v>106</v>
      </c>
      <c r="D24" t="s">
        <v>101</v>
      </c>
    </row>
    <row r="25" spans="1:5" ht="12">
      <c r="A25" t="s">
        <v>205</v>
      </c>
      <c r="B25">
        <v>47</v>
      </c>
      <c r="C25">
        <v>33</v>
      </c>
      <c r="D25">
        <v>0.5</v>
      </c>
      <c r="E25" s="16">
        <v>1551</v>
      </c>
    </row>
    <row r="26" spans="1:5" ht="12">
      <c r="A26" t="s">
        <v>90</v>
      </c>
      <c r="B26">
        <v>41</v>
      </c>
      <c r="C26">
        <v>29</v>
      </c>
      <c r="D26">
        <v>0.5</v>
      </c>
      <c r="E26" s="16">
        <v>1189</v>
      </c>
    </row>
    <row r="27" spans="1:6" ht="12">
      <c r="A27" t="s">
        <v>107</v>
      </c>
      <c r="B27">
        <v>37</v>
      </c>
      <c r="C27">
        <v>23</v>
      </c>
      <c r="D27">
        <v>0.5</v>
      </c>
      <c r="E27">
        <v>851</v>
      </c>
      <c r="F27" t="s">
        <v>195</v>
      </c>
    </row>
    <row r="28" spans="1:6" ht="12">
      <c r="A28" t="s">
        <v>243</v>
      </c>
      <c r="B28">
        <v>35</v>
      </c>
      <c r="C28">
        <v>23</v>
      </c>
      <c r="D28">
        <v>0.5</v>
      </c>
      <c r="E28">
        <v>805</v>
      </c>
      <c r="F28" t="s">
        <v>245</v>
      </c>
    </row>
    <row r="29" spans="1:5" ht="12">
      <c r="A29" t="s">
        <v>217</v>
      </c>
      <c r="B29">
        <v>30</v>
      </c>
      <c r="C29">
        <v>21</v>
      </c>
      <c r="D29">
        <v>0.5</v>
      </c>
      <c r="E29">
        <v>630</v>
      </c>
    </row>
    <row r="30" spans="1:6" ht="12">
      <c r="A30" t="s">
        <v>307</v>
      </c>
      <c r="B30">
        <v>30</v>
      </c>
      <c r="C30">
        <v>16</v>
      </c>
      <c r="D30">
        <v>0.5</v>
      </c>
      <c r="E30">
        <v>480</v>
      </c>
      <c r="F30" t="s">
        <v>195</v>
      </c>
    </row>
    <row r="31" spans="1:5" ht="12">
      <c r="A31" t="s">
        <v>108</v>
      </c>
      <c r="B31">
        <v>17</v>
      </c>
      <c r="C31">
        <v>14</v>
      </c>
      <c r="D31">
        <v>0.5</v>
      </c>
      <c r="E31">
        <v>238</v>
      </c>
    </row>
    <row r="32" spans="1:5" ht="12">
      <c r="A32" t="s">
        <v>218</v>
      </c>
      <c r="B32">
        <v>5</v>
      </c>
      <c r="C32">
        <v>3</v>
      </c>
      <c r="D32">
        <v>0.5</v>
      </c>
      <c r="E32">
        <v>15</v>
      </c>
    </row>
    <row r="33" spans="1:5" ht="12">
      <c r="A33" t="s">
        <v>111</v>
      </c>
      <c r="B33">
        <v>47</v>
      </c>
      <c r="C33">
        <v>34</v>
      </c>
      <c r="E33">
        <v>1598</v>
      </c>
    </row>
    <row r="34" spans="1:5" ht="12">
      <c r="A34" t="s">
        <v>112</v>
      </c>
      <c r="B34">
        <v>59</v>
      </c>
      <c r="C34">
        <v>30</v>
      </c>
      <c r="E34">
        <v>1770</v>
      </c>
    </row>
    <row r="35" spans="1:4" ht="12">
      <c r="A35" t="s">
        <v>308</v>
      </c>
      <c r="B35" t="s">
        <v>105</v>
      </c>
      <c r="C35" t="s">
        <v>106</v>
      </c>
      <c r="D35" t="s">
        <v>101</v>
      </c>
    </row>
    <row r="36" spans="1:6" ht="12">
      <c r="A36" t="s">
        <v>196</v>
      </c>
      <c r="B36">
        <v>56</v>
      </c>
      <c r="C36">
        <v>37</v>
      </c>
      <c r="D36">
        <v>0.5</v>
      </c>
      <c r="E36" s="16">
        <v>2072</v>
      </c>
      <c r="F36" t="s">
        <v>197</v>
      </c>
    </row>
    <row r="37" spans="1:6" ht="12">
      <c r="A37" t="s">
        <v>211</v>
      </c>
      <c r="B37">
        <v>46</v>
      </c>
      <c r="C37">
        <v>28</v>
      </c>
      <c r="D37">
        <v>0.48</v>
      </c>
      <c r="E37" s="16">
        <v>1288</v>
      </c>
      <c r="F37" t="s">
        <v>197</v>
      </c>
    </row>
    <row r="38" spans="1:6" ht="12">
      <c r="A38" t="s">
        <v>247</v>
      </c>
      <c r="B38">
        <v>40</v>
      </c>
      <c r="C38">
        <v>26</v>
      </c>
      <c r="D38">
        <v>0.5</v>
      </c>
      <c r="E38" s="16">
        <v>1040</v>
      </c>
      <c r="F38" t="s">
        <v>197</v>
      </c>
    </row>
    <row r="39" spans="1:6" ht="12">
      <c r="A39" t="s">
        <v>210</v>
      </c>
      <c r="B39">
        <v>16</v>
      </c>
      <c r="C39">
        <v>12</v>
      </c>
      <c r="D39">
        <v>0.5</v>
      </c>
      <c r="E39">
        <v>168</v>
      </c>
      <c r="F39" t="s">
        <v>197</v>
      </c>
    </row>
    <row r="41" spans="2:5" ht="12">
      <c r="B41">
        <f>SUM(B4:B39)</f>
        <v>1183</v>
      </c>
      <c r="C41">
        <f>SUM(C4:C39)</f>
        <v>778</v>
      </c>
      <c r="D41">
        <f>SUM(D4:D39)</f>
        <v>13.48</v>
      </c>
      <c r="E41">
        <f>SUM(E4:E39)</f>
        <v>33514</v>
      </c>
    </row>
  </sheetData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35"/>
  <sheetViews>
    <sheetView workbookViewId="0" topLeftCell="A3">
      <selection activeCell="C36" sqref="C36"/>
    </sheetView>
  </sheetViews>
  <sheetFormatPr defaultColWidth="8.8515625" defaultRowHeight="12.75"/>
  <cols>
    <col min="1" max="1" width="24.140625" style="0" customWidth="1"/>
  </cols>
  <sheetData>
    <row r="1" ht="12">
      <c r="A1" t="s">
        <v>123</v>
      </c>
    </row>
    <row r="3" spans="1:6" ht="12">
      <c r="A3" t="s">
        <v>177</v>
      </c>
      <c r="B3" t="s">
        <v>115</v>
      </c>
      <c r="C3" t="s">
        <v>116</v>
      </c>
      <c r="D3" t="s">
        <v>98</v>
      </c>
      <c r="E3" t="s">
        <v>239</v>
      </c>
      <c r="F3" t="s">
        <v>179</v>
      </c>
    </row>
    <row r="5" ht="12">
      <c r="A5" t="s">
        <v>302</v>
      </c>
    </row>
    <row r="6" spans="1:5" ht="12">
      <c r="A6" t="s">
        <v>253</v>
      </c>
      <c r="B6">
        <v>58</v>
      </c>
      <c r="C6">
        <v>31</v>
      </c>
      <c r="D6">
        <v>0.5</v>
      </c>
      <c r="E6" s="16">
        <v>1798</v>
      </c>
    </row>
    <row r="7" spans="1:6" ht="12">
      <c r="A7" t="s">
        <v>198</v>
      </c>
      <c r="B7">
        <v>53</v>
      </c>
      <c r="C7">
        <v>30</v>
      </c>
      <c r="D7">
        <v>0.5</v>
      </c>
      <c r="E7" s="16">
        <v>1590</v>
      </c>
      <c r="F7" t="s">
        <v>199</v>
      </c>
    </row>
    <row r="8" spans="1:6" ht="12">
      <c r="A8" t="s">
        <v>67</v>
      </c>
      <c r="B8">
        <v>51</v>
      </c>
      <c r="C8">
        <v>27</v>
      </c>
      <c r="D8">
        <v>0.5</v>
      </c>
      <c r="E8" s="16">
        <v>1377</v>
      </c>
      <c r="F8" t="s">
        <v>201</v>
      </c>
    </row>
    <row r="9" spans="1:6" ht="12">
      <c r="A9" t="s">
        <v>256</v>
      </c>
      <c r="B9">
        <v>33</v>
      </c>
      <c r="C9">
        <v>24</v>
      </c>
      <c r="D9">
        <v>0.5</v>
      </c>
      <c r="E9">
        <v>792</v>
      </c>
      <c r="F9" t="s">
        <v>288</v>
      </c>
    </row>
    <row r="10" spans="1:5" ht="12">
      <c r="A10" t="s">
        <v>204</v>
      </c>
      <c r="B10">
        <v>33</v>
      </c>
      <c r="C10">
        <v>24</v>
      </c>
      <c r="E10">
        <v>792</v>
      </c>
    </row>
    <row r="11" spans="1:5" ht="12">
      <c r="A11" t="s">
        <v>213</v>
      </c>
      <c r="B11">
        <v>29</v>
      </c>
      <c r="C11">
        <v>20</v>
      </c>
      <c r="D11">
        <v>0.48</v>
      </c>
      <c r="E11">
        <v>580</v>
      </c>
    </row>
    <row r="12" spans="1:6" ht="12">
      <c r="A12" t="s">
        <v>212</v>
      </c>
      <c r="B12">
        <v>26</v>
      </c>
      <c r="C12">
        <v>20</v>
      </c>
      <c r="E12">
        <v>520</v>
      </c>
      <c r="F12" t="s">
        <v>199</v>
      </c>
    </row>
    <row r="13" spans="1:6" ht="12">
      <c r="A13" t="s">
        <v>62</v>
      </c>
      <c r="B13">
        <v>16</v>
      </c>
      <c r="C13">
        <v>13</v>
      </c>
      <c r="D13">
        <v>0.5</v>
      </c>
      <c r="E13">
        <v>208</v>
      </c>
      <c r="F13" t="s">
        <v>201</v>
      </c>
    </row>
    <row r="14" spans="1:6" ht="12">
      <c r="A14" t="s">
        <v>69</v>
      </c>
      <c r="B14">
        <v>16</v>
      </c>
      <c r="C14">
        <v>9</v>
      </c>
      <c r="D14">
        <v>0.5</v>
      </c>
      <c r="E14">
        <v>144</v>
      </c>
      <c r="F14" t="s">
        <v>88</v>
      </c>
    </row>
    <row r="15" spans="1:6" ht="12">
      <c r="A15" t="s">
        <v>117</v>
      </c>
      <c r="B15">
        <v>14</v>
      </c>
      <c r="C15">
        <v>7</v>
      </c>
      <c r="D15">
        <v>0.5</v>
      </c>
      <c r="E15">
        <v>98</v>
      </c>
      <c r="F15" t="s">
        <v>209</v>
      </c>
    </row>
    <row r="18" ht="12">
      <c r="A18" t="s">
        <v>305</v>
      </c>
    </row>
    <row r="19" spans="1:6" ht="12">
      <c r="A19" t="s">
        <v>118</v>
      </c>
      <c r="B19">
        <v>56</v>
      </c>
      <c r="C19">
        <v>26</v>
      </c>
      <c r="D19">
        <v>0.5</v>
      </c>
      <c r="E19" s="16">
        <v>1456</v>
      </c>
      <c r="F19" t="s">
        <v>266</v>
      </c>
    </row>
    <row r="20" spans="1:5" ht="12">
      <c r="A20" t="s">
        <v>306</v>
      </c>
      <c r="B20">
        <v>46</v>
      </c>
      <c r="C20">
        <v>28</v>
      </c>
      <c r="D20">
        <v>0.5</v>
      </c>
      <c r="E20" s="16">
        <v>1288</v>
      </c>
    </row>
    <row r="21" spans="1:5" ht="12">
      <c r="A21" t="s">
        <v>205</v>
      </c>
      <c r="B21">
        <v>36</v>
      </c>
      <c r="C21">
        <v>26</v>
      </c>
      <c r="D21">
        <v>0.5</v>
      </c>
      <c r="E21">
        <v>936</v>
      </c>
    </row>
    <row r="22" spans="1:5" ht="12">
      <c r="A22" t="s">
        <v>259</v>
      </c>
      <c r="B22">
        <v>41</v>
      </c>
      <c r="C22">
        <v>20</v>
      </c>
      <c r="D22">
        <v>0.5</v>
      </c>
      <c r="E22">
        <v>820</v>
      </c>
    </row>
    <row r="23" spans="1:6" ht="12">
      <c r="A23" t="s">
        <v>248</v>
      </c>
      <c r="B23">
        <v>36</v>
      </c>
      <c r="C23">
        <v>21</v>
      </c>
      <c r="D23">
        <v>0.5</v>
      </c>
      <c r="E23">
        <v>756</v>
      </c>
      <c r="F23" t="s">
        <v>266</v>
      </c>
    </row>
    <row r="24" spans="1:6" ht="12">
      <c r="A24" t="s">
        <v>108</v>
      </c>
      <c r="B24">
        <v>31</v>
      </c>
      <c r="C24">
        <v>23</v>
      </c>
      <c r="D24">
        <v>0.5</v>
      </c>
      <c r="E24">
        <v>713</v>
      </c>
      <c r="F24" t="s">
        <v>245</v>
      </c>
    </row>
    <row r="25" spans="1:5" ht="12">
      <c r="A25" t="s">
        <v>119</v>
      </c>
      <c r="B25">
        <v>28</v>
      </c>
      <c r="C25">
        <v>13</v>
      </c>
      <c r="D25">
        <v>0.5</v>
      </c>
      <c r="E25">
        <v>364</v>
      </c>
    </row>
    <row r="26" spans="1:11" ht="12">
      <c r="A26" t="s">
        <v>120</v>
      </c>
      <c r="B26">
        <v>21</v>
      </c>
      <c r="C26">
        <v>12</v>
      </c>
      <c r="D26">
        <v>0.25</v>
      </c>
      <c r="E26">
        <v>252</v>
      </c>
      <c r="F26" t="s">
        <v>245</v>
      </c>
      <c r="K26">
        <f>SUM(B6:B34)</f>
        <v>797</v>
      </c>
    </row>
    <row r="27" spans="1:5" ht="12">
      <c r="A27" t="s">
        <v>217</v>
      </c>
      <c r="B27">
        <v>15</v>
      </c>
      <c r="C27">
        <v>11</v>
      </c>
      <c r="D27">
        <v>18</v>
      </c>
      <c r="E27">
        <v>165</v>
      </c>
    </row>
    <row r="28" spans="1:5" ht="12">
      <c r="A28" t="s">
        <v>218</v>
      </c>
      <c r="B28">
        <v>2</v>
      </c>
      <c r="C28">
        <v>2</v>
      </c>
      <c r="D28">
        <v>0.5</v>
      </c>
      <c r="E28">
        <v>4</v>
      </c>
    </row>
    <row r="29" spans="1:6" ht="12">
      <c r="A29" t="s">
        <v>47</v>
      </c>
      <c r="B29">
        <v>25</v>
      </c>
      <c r="C29">
        <v>11</v>
      </c>
      <c r="E29">
        <v>275</v>
      </c>
      <c r="F29" t="s">
        <v>195</v>
      </c>
    </row>
    <row r="31" ht="12">
      <c r="A31" t="s">
        <v>308</v>
      </c>
    </row>
    <row r="32" spans="1:6" ht="12">
      <c r="A32" t="s">
        <v>196</v>
      </c>
      <c r="B32">
        <v>60</v>
      </c>
      <c r="C32">
        <v>31</v>
      </c>
      <c r="D32">
        <v>0.5</v>
      </c>
      <c r="E32" s="16">
        <v>1860</v>
      </c>
      <c r="F32" t="s">
        <v>197</v>
      </c>
    </row>
    <row r="33" spans="1:6" ht="12">
      <c r="A33" t="s">
        <v>247</v>
      </c>
      <c r="B33">
        <v>38</v>
      </c>
      <c r="C33">
        <v>21</v>
      </c>
      <c r="D33">
        <v>0.5</v>
      </c>
      <c r="E33">
        <v>798</v>
      </c>
      <c r="F33" t="s">
        <v>197</v>
      </c>
    </row>
    <row r="34" spans="1:6" ht="12">
      <c r="A34" t="s">
        <v>216</v>
      </c>
      <c r="B34">
        <v>33</v>
      </c>
      <c r="C34">
        <v>15</v>
      </c>
      <c r="D34">
        <v>0.5</v>
      </c>
      <c r="E34">
        <v>495</v>
      </c>
      <c r="F34" t="s">
        <v>197</v>
      </c>
    </row>
    <row r="35" spans="2:5" ht="12">
      <c r="B35">
        <f>SUM(B6:B34)</f>
        <v>797</v>
      </c>
      <c r="C35">
        <f>SUM(C6:C34)</f>
        <v>465</v>
      </c>
      <c r="D35">
        <f>SUM(D6:D34)</f>
        <v>27.73</v>
      </c>
      <c r="E35">
        <f>SUM(E6:E34)</f>
        <v>18081</v>
      </c>
    </row>
  </sheetData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38"/>
  <sheetViews>
    <sheetView workbookViewId="0" topLeftCell="A6">
      <selection activeCell="C37" sqref="C37"/>
    </sheetView>
  </sheetViews>
  <sheetFormatPr defaultColWidth="8.8515625" defaultRowHeight="12.75"/>
  <sheetData>
    <row r="1" ht="12">
      <c r="A1" t="s">
        <v>124</v>
      </c>
    </row>
    <row r="3" spans="1:5" ht="12">
      <c r="A3" t="s">
        <v>302</v>
      </c>
      <c r="C3" t="s">
        <v>125</v>
      </c>
      <c r="D3" t="s">
        <v>100</v>
      </c>
      <c r="E3" t="s">
        <v>101</v>
      </c>
    </row>
    <row r="4" spans="1:6" ht="12">
      <c r="A4" t="s">
        <v>277</v>
      </c>
      <c r="B4" s="16">
        <v>2301</v>
      </c>
      <c r="C4">
        <v>59</v>
      </c>
      <c r="D4">
        <v>39</v>
      </c>
      <c r="E4">
        <v>0.5</v>
      </c>
      <c r="F4" t="s">
        <v>201</v>
      </c>
    </row>
    <row r="5" spans="1:5" ht="12">
      <c r="A5" t="s">
        <v>253</v>
      </c>
      <c r="B5" s="16">
        <v>1802</v>
      </c>
      <c r="C5">
        <v>53</v>
      </c>
      <c r="D5">
        <v>34</v>
      </c>
      <c r="E5">
        <v>0.5</v>
      </c>
    </row>
    <row r="6" spans="1:6" ht="12">
      <c r="A6" t="s">
        <v>200</v>
      </c>
      <c r="B6" s="16">
        <v>1674</v>
      </c>
      <c r="C6">
        <v>54</v>
      </c>
      <c r="D6">
        <v>31</v>
      </c>
      <c r="E6">
        <v>0.5</v>
      </c>
      <c r="F6" t="s">
        <v>201</v>
      </c>
    </row>
    <row r="7" spans="1:6" ht="12">
      <c r="A7" t="s">
        <v>202</v>
      </c>
      <c r="B7" s="16">
        <v>1350</v>
      </c>
      <c r="C7">
        <v>50</v>
      </c>
      <c r="D7">
        <v>28</v>
      </c>
      <c r="E7">
        <v>0.5</v>
      </c>
      <c r="F7" t="s">
        <v>203</v>
      </c>
    </row>
    <row r="8" spans="1:6" ht="12">
      <c r="A8" t="s">
        <v>198</v>
      </c>
      <c r="B8" s="16">
        <v>1170</v>
      </c>
      <c r="C8">
        <v>45</v>
      </c>
      <c r="D8">
        <v>26</v>
      </c>
      <c r="E8">
        <v>0.5</v>
      </c>
      <c r="F8" t="s">
        <v>199</v>
      </c>
    </row>
    <row r="9" spans="1:6" ht="12">
      <c r="A9" t="s">
        <v>212</v>
      </c>
      <c r="B9" s="16">
        <v>1092</v>
      </c>
      <c r="C9">
        <v>39</v>
      </c>
      <c r="D9">
        <v>28</v>
      </c>
      <c r="E9">
        <v>0.5</v>
      </c>
      <c r="F9" t="s">
        <v>199</v>
      </c>
    </row>
    <row r="10" spans="1:6" ht="12">
      <c r="A10" t="s">
        <v>67</v>
      </c>
      <c r="B10" s="16">
        <v>1075</v>
      </c>
      <c r="C10">
        <v>43</v>
      </c>
      <c r="D10">
        <v>25</v>
      </c>
      <c r="E10">
        <v>0.5</v>
      </c>
      <c r="F10" t="s">
        <v>201</v>
      </c>
    </row>
    <row r="11" spans="1:6" ht="12">
      <c r="A11" t="s">
        <v>207</v>
      </c>
      <c r="B11">
        <v>999</v>
      </c>
      <c r="C11">
        <v>37</v>
      </c>
      <c r="D11">
        <v>27</v>
      </c>
      <c r="E11">
        <v>0.5</v>
      </c>
      <c r="F11" t="s">
        <v>199</v>
      </c>
    </row>
    <row r="12" spans="1:5" ht="12">
      <c r="A12" t="s">
        <v>126</v>
      </c>
      <c r="B12">
        <v>768</v>
      </c>
      <c r="C12">
        <v>32</v>
      </c>
      <c r="D12">
        <v>24</v>
      </c>
      <c r="E12">
        <v>0.5</v>
      </c>
    </row>
    <row r="13" spans="1:6" ht="12">
      <c r="A13" t="s">
        <v>256</v>
      </c>
      <c r="B13">
        <v>735</v>
      </c>
      <c r="C13">
        <v>35</v>
      </c>
      <c r="D13">
        <v>21</v>
      </c>
      <c r="E13">
        <v>0.5</v>
      </c>
      <c r="F13" t="s">
        <v>288</v>
      </c>
    </row>
    <row r="15" spans="1:6" ht="12">
      <c r="A15" t="s">
        <v>278</v>
      </c>
      <c r="B15">
        <v>627</v>
      </c>
      <c r="C15">
        <v>33</v>
      </c>
      <c r="D15">
        <v>19</v>
      </c>
      <c r="E15">
        <v>0.5</v>
      </c>
      <c r="F15" t="s">
        <v>209</v>
      </c>
    </row>
    <row r="16" spans="1:6" ht="12">
      <c r="A16" t="s">
        <v>47</v>
      </c>
      <c r="B16">
        <v>580</v>
      </c>
      <c r="C16">
        <v>29</v>
      </c>
      <c r="D16">
        <v>20</v>
      </c>
      <c r="E16">
        <v>0.45</v>
      </c>
      <c r="F16" t="s">
        <v>195</v>
      </c>
    </row>
    <row r="17" spans="1:5" ht="12">
      <c r="A17" t="s">
        <v>213</v>
      </c>
      <c r="B17">
        <v>570</v>
      </c>
      <c r="C17">
        <v>30</v>
      </c>
      <c r="D17">
        <v>19</v>
      </c>
      <c r="E17">
        <v>0.5</v>
      </c>
    </row>
    <row r="18" spans="1:6" ht="12">
      <c r="A18" t="s">
        <v>62</v>
      </c>
      <c r="B18">
        <v>420</v>
      </c>
      <c r="C18">
        <v>21</v>
      </c>
      <c r="D18">
        <v>20</v>
      </c>
      <c r="E18">
        <v>0.5</v>
      </c>
      <c r="F18" t="s">
        <v>285</v>
      </c>
    </row>
    <row r="19" spans="1:6" ht="12">
      <c r="A19" t="s">
        <v>69</v>
      </c>
      <c r="B19">
        <v>220</v>
      </c>
      <c r="C19">
        <v>20</v>
      </c>
      <c r="D19">
        <v>11</v>
      </c>
      <c r="E19">
        <v>0.5</v>
      </c>
      <c r="F19" t="s">
        <v>88</v>
      </c>
    </row>
    <row r="20" spans="1:6" ht="12">
      <c r="A20" t="s">
        <v>127</v>
      </c>
      <c r="B20">
        <v>90</v>
      </c>
      <c r="C20">
        <v>10</v>
      </c>
      <c r="D20">
        <v>9</v>
      </c>
      <c r="E20">
        <v>0.5</v>
      </c>
      <c r="F20" t="s">
        <v>201</v>
      </c>
    </row>
    <row r="22" spans="1:5" ht="12">
      <c r="A22" t="s">
        <v>305</v>
      </c>
      <c r="C22" t="s">
        <v>125</v>
      </c>
      <c r="D22" t="s">
        <v>100</v>
      </c>
      <c r="E22" t="s">
        <v>101</v>
      </c>
    </row>
    <row r="23" spans="1:6" ht="12">
      <c r="A23" t="s">
        <v>194</v>
      </c>
      <c r="B23" s="16">
        <v>1820</v>
      </c>
      <c r="C23">
        <v>52</v>
      </c>
      <c r="D23">
        <v>35</v>
      </c>
      <c r="E23">
        <v>0.5</v>
      </c>
      <c r="F23" t="s">
        <v>195</v>
      </c>
    </row>
    <row r="24" spans="1:6" ht="12">
      <c r="A24" t="s">
        <v>91</v>
      </c>
      <c r="B24" s="16">
        <v>1392</v>
      </c>
      <c r="C24">
        <v>48</v>
      </c>
      <c r="D24">
        <v>29</v>
      </c>
      <c r="E24">
        <v>0.3</v>
      </c>
      <c r="F24" t="s">
        <v>195</v>
      </c>
    </row>
    <row r="25" spans="1:11" ht="12">
      <c r="A25" t="s">
        <v>306</v>
      </c>
      <c r="B25" s="16">
        <v>1148</v>
      </c>
      <c r="C25">
        <v>41</v>
      </c>
      <c r="D25">
        <v>28</v>
      </c>
      <c r="E25">
        <v>0.5</v>
      </c>
      <c r="K25">
        <f>SUM(C4:C36)</f>
        <v>992</v>
      </c>
    </row>
    <row r="26" spans="1:5" ht="12">
      <c r="A26" t="s">
        <v>205</v>
      </c>
      <c r="B26" s="16">
        <v>1080</v>
      </c>
      <c r="C26">
        <v>40</v>
      </c>
      <c r="D26">
        <v>27</v>
      </c>
      <c r="E26">
        <v>0.5</v>
      </c>
    </row>
    <row r="27" spans="1:5" ht="12">
      <c r="A27" t="s">
        <v>90</v>
      </c>
      <c r="B27" s="16">
        <v>1075</v>
      </c>
      <c r="C27">
        <v>43</v>
      </c>
      <c r="D27">
        <v>25</v>
      </c>
      <c r="E27">
        <v>0.5</v>
      </c>
    </row>
    <row r="28" spans="1:5" ht="12">
      <c r="A28" t="s">
        <v>248</v>
      </c>
      <c r="B28" s="16">
        <v>660</v>
      </c>
      <c r="C28">
        <v>30</v>
      </c>
      <c r="D28">
        <v>22</v>
      </c>
      <c r="E28">
        <v>0.66</v>
      </c>
    </row>
    <row r="29" spans="1:6" ht="12">
      <c r="A29" t="s">
        <v>259</v>
      </c>
      <c r="B29">
        <v>486</v>
      </c>
      <c r="C29">
        <v>27</v>
      </c>
      <c r="D29">
        <v>18</v>
      </c>
      <c r="E29">
        <v>0.5</v>
      </c>
      <c r="F29" t="s">
        <v>142</v>
      </c>
    </row>
    <row r="30" spans="1:5" ht="12">
      <c r="A30" t="s">
        <v>283</v>
      </c>
      <c r="B30">
        <v>312</v>
      </c>
      <c r="C30">
        <v>24</v>
      </c>
      <c r="D30">
        <v>13</v>
      </c>
      <c r="E30">
        <v>0.5</v>
      </c>
    </row>
    <row r="31" spans="1:5" ht="12">
      <c r="A31" t="s">
        <v>218</v>
      </c>
      <c r="B31">
        <v>4</v>
      </c>
      <c r="C31">
        <v>2</v>
      </c>
      <c r="D31">
        <v>2</v>
      </c>
      <c r="E31">
        <v>0.5</v>
      </c>
    </row>
    <row r="33" spans="1:5" ht="12">
      <c r="A33" t="s">
        <v>308</v>
      </c>
      <c r="C33" t="s">
        <v>125</v>
      </c>
      <c r="D33" t="s">
        <v>100</v>
      </c>
      <c r="E33" t="s">
        <v>101</v>
      </c>
    </row>
    <row r="34" spans="1:6" ht="12">
      <c r="A34" t="s">
        <v>216</v>
      </c>
      <c r="B34">
        <v>580</v>
      </c>
      <c r="C34">
        <v>29</v>
      </c>
      <c r="D34">
        <v>20</v>
      </c>
      <c r="E34">
        <v>0.5</v>
      </c>
      <c r="F34" t="s">
        <v>197</v>
      </c>
    </row>
    <row r="35" spans="1:6" ht="12">
      <c r="A35" t="s">
        <v>247</v>
      </c>
      <c r="B35">
        <v>578</v>
      </c>
      <c r="C35">
        <v>34</v>
      </c>
      <c r="D35">
        <v>17</v>
      </c>
      <c r="E35">
        <v>0.5</v>
      </c>
      <c r="F35" t="s">
        <v>197</v>
      </c>
    </row>
    <row r="36" spans="1:6" ht="12">
      <c r="A36" t="s">
        <v>210</v>
      </c>
      <c r="B36">
        <v>437</v>
      </c>
      <c r="C36">
        <v>32</v>
      </c>
      <c r="D36">
        <v>19</v>
      </c>
      <c r="E36">
        <v>0.5</v>
      </c>
      <c r="F36" t="s">
        <v>197</v>
      </c>
    </row>
    <row r="37" spans="1:6" ht="12">
      <c r="A37" t="s">
        <v>143</v>
      </c>
      <c r="B37">
        <v>888</v>
      </c>
      <c r="C37">
        <v>37</v>
      </c>
      <c r="D37">
        <v>24</v>
      </c>
      <c r="F37" t="s">
        <v>197</v>
      </c>
    </row>
    <row r="38" spans="2:3" ht="12">
      <c r="B38">
        <f>SUM(B4:B37)</f>
        <v>25933</v>
      </c>
      <c r="C38">
        <f>SUM(C4:C37)</f>
        <v>1029</v>
      </c>
    </row>
  </sheetData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F39"/>
  <sheetViews>
    <sheetView workbookViewId="0" topLeftCell="A7">
      <selection activeCell="C39" sqref="B39:C39"/>
    </sheetView>
  </sheetViews>
  <sheetFormatPr defaultColWidth="8.8515625" defaultRowHeight="12.75"/>
  <sheetData>
    <row r="1" spans="1:3" ht="12">
      <c r="A1" s="35" t="s">
        <v>138</v>
      </c>
      <c r="C1" t="s">
        <v>139</v>
      </c>
    </row>
    <row r="2" spans="1:6" ht="12">
      <c r="A2" t="s">
        <v>177</v>
      </c>
      <c r="B2" t="s">
        <v>239</v>
      </c>
      <c r="C2" t="s">
        <v>97</v>
      </c>
      <c r="D2" t="s">
        <v>238</v>
      </c>
      <c r="E2" t="s">
        <v>98</v>
      </c>
      <c r="F2" t="s">
        <v>179</v>
      </c>
    </row>
    <row r="3" ht="12">
      <c r="A3" t="s">
        <v>85</v>
      </c>
    </row>
    <row r="4" spans="1:6" ht="12">
      <c r="A4" t="s">
        <v>277</v>
      </c>
      <c r="B4" s="16">
        <v>2210</v>
      </c>
      <c r="C4">
        <v>65</v>
      </c>
      <c r="D4">
        <v>30</v>
      </c>
      <c r="E4">
        <v>0.5</v>
      </c>
      <c r="F4" t="s">
        <v>201</v>
      </c>
    </row>
    <row r="5" spans="1:6" ht="12">
      <c r="A5" t="s">
        <v>202</v>
      </c>
      <c r="B5" s="16">
        <v>1904</v>
      </c>
      <c r="C5">
        <v>56</v>
      </c>
      <c r="D5">
        <v>34</v>
      </c>
      <c r="E5">
        <v>0.5</v>
      </c>
      <c r="F5" t="s">
        <v>203</v>
      </c>
    </row>
    <row r="6" spans="1:6" ht="12">
      <c r="A6" t="s">
        <v>200</v>
      </c>
      <c r="B6" s="16">
        <v>1650</v>
      </c>
      <c r="C6">
        <v>55</v>
      </c>
      <c r="D6">
        <v>30</v>
      </c>
      <c r="E6">
        <v>0.5</v>
      </c>
      <c r="F6" t="s">
        <v>201</v>
      </c>
    </row>
    <row r="7" spans="1:6" ht="12">
      <c r="A7" t="s">
        <v>67</v>
      </c>
      <c r="B7" s="16">
        <v>1568</v>
      </c>
      <c r="C7">
        <v>49</v>
      </c>
      <c r="D7">
        <v>32</v>
      </c>
      <c r="E7">
        <v>0.5</v>
      </c>
      <c r="F7" t="s">
        <v>201</v>
      </c>
    </row>
    <row r="8" spans="1:6" ht="12">
      <c r="A8" t="s">
        <v>208</v>
      </c>
      <c r="B8" s="16">
        <v>1410</v>
      </c>
      <c r="C8">
        <v>47</v>
      </c>
      <c r="D8">
        <v>30</v>
      </c>
      <c r="E8">
        <v>0.5</v>
      </c>
      <c r="F8" t="s">
        <v>209</v>
      </c>
    </row>
    <row r="9" spans="1:5" ht="12">
      <c r="A9" t="s">
        <v>300</v>
      </c>
      <c r="B9" s="16">
        <v>1305</v>
      </c>
      <c r="C9">
        <v>45</v>
      </c>
      <c r="D9">
        <v>29</v>
      </c>
      <c r="E9">
        <v>0.5</v>
      </c>
    </row>
    <row r="10" spans="1:6" ht="12">
      <c r="A10" t="s">
        <v>132</v>
      </c>
      <c r="B10" s="16">
        <v>1242</v>
      </c>
      <c r="C10">
        <v>54</v>
      </c>
      <c r="D10">
        <v>23</v>
      </c>
      <c r="E10">
        <v>0.5</v>
      </c>
      <c r="F10" t="s">
        <v>135</v>
      </c>
    </row>
    <row r="11" spans="1:6" ht="12">
      <c r="A11" t="s">
        <v>212</v>
      </c>
      <c r="B11" s="16">
        <v>1050</v>
      </c>
      <c r="C11">
        <v>35</v>
      </c>
      <c r="D11">
        <v>30</v>
      </c>
      <c r="E11">
        <v>0.5</v>
      </c>
      <c r="F11" t="s">
        <v>199</v>
      </c>
    </row>
    <row r="12" spans="1:6" ht="12">
      <c r="A12" t="s">
        <v>278</v>
      </c>
      <c r="B12" s="16">
        <v>1040</v>
      </c>
      <c r="C12">
        <v>40</v>
      </c>
      <c r="D12">
        <v>26</v>
      </c>
      <c r="E12">
        <v>0.5</v>
      </c>
      <c r="F12" t="s">
        <v>209</v>
      </c>
    </row>
    <row r="13" spans="1:6" ht="12">
      <c r="A13" t="s">
        <v>303</v>
      </c>
      <c r="B13" s="16">
        <v>1040</v>
      </c>
      <c r="C13">
        <v>40</v>
      </c>
      <c r="D13">
        <v>26</v>
      </c>
      <c r="E13">
        <v>0.5</v>
      </c>
      <c r="F13" t="s">
        <v>201</v>
      </c>
    </row>
    <row r="15" spans="1:6" ht="12">
      <c r="A15" t="s">
        <v>47</v>
      </c>
      <c r="B15" s="16">
        <v>1008</v>
      </c>
      <c r="C15">
        <v>42</v>
      </c>
      <c r="D15">
        <v>24</v>
      </c>
      <c r="E15">
        <v>0.5</v>
      </c>
      <c r="F15" t="s">
        <v>195</v>
      </c>
    </row>
    <row r="16" spans="1:5" ht="12">
      <c r="A16" t="s">
        <v>213</v>
      </c>
      <c r="B16">
        <v>936</v>
      </c>
      <c r="C16">
        <v>36</v>
      </c>
      <c r="D16">
        <v>26</v>
      </c>
      <c r="E16">
        <v>0.5</v>
      </c>
    </row>
    <row r="17" spans="1:6" ht="12">
      <c r="A17" t="s">
        <v>311</v>
      </c>
      <c r="B17">
        <v>540</v>
      </c>
      <c r="C17">
        <v>27</v>
      </c>
      <c r="D17">
        <v>20</v>
      </c>
      <c r="F17" t="s">
        <v>135</v>
      </c>
    </row>
    <row r="18" spans="1:6" ht="12">
      <c r="A18" t="s">
        <v>214</v>
      </c>
      <c r="B18">
        <v>513</v>
      </c>
      <c r="C18">
        <v>27</v>
      </c>
      <c r="D18">
        <v>19</v>
      </c>
      <c r="E18">
        <v>0.5</v>
      </c>
      <c r="F18" t="s">
        <v>215</v>
      </c>
    </row>
    <row r="19" spans="1:6" ht="12">
      <c r="A19" t="s">
        <v>62</v>
      </c>
      <c r="B19">
        <v>255</v>
      </c>
      <c r="C19">
        <v>17</v>
      </c>
      <c r="D19">
        <v>15</v>
      </c>
      <c r="E19">
        <v>0.5</v>
      </c>
      <c r="F19" t="s">
        <v>201</v>
      </c>
    </row>
    <row r="21" ht="12">
      <c r="A21" t="s">
        <v>89</v>
      </c>
    </row>
    <row r="22" spans="1:6" ht="12">
      <c r="A22" t="s">
        <v>118</v>
      </c>
      <c r="B22" s="16">
        <v>2409</v>
      </c>
      <c r="C22">
        <v>73</v>
      </c>
      <c r="D22">
        <v>33</v>
      </c>
      <c r="E22">
        <v>0.5</v>
      </c>
      <c r="F22" t="s">
        <v>266</v>
      </c>
    </row>
    <row r="23" spans="1:6" ht="12">
      <c r="A23" t="s">
        <v>91</v>
      </c>
      <c r="B23" s="16">
        <v>1560</v>
      </c>
      <c r="C23">
        <v>52</v>
      </c>
      <c r="D23">
        <v>30</v>
      </c>
      <c r="E23">
        <v>0.5</v>
      </c>
      <c r="F23" t="s">
        <v>195</v>
      </c>
    </row>
    <row r="24" spans="1:5" ht="12">
      <c r="A24" t="s">
        <v>205</v>
      </c>
      <c r="B24" s="16">
        <v>1363</v>
      </c>
      <c r="C24">
        <v>47</v>
      </c>
      <c r="D24">
        <v>29</v>
      </c>
      <c r="E24">
        <v>0.5</v>
      </c>
    </row>
    <row r="25" spans="1:6" ht="12">
      <c r="A25" t="s">
        <v>206</v>
      </c>
      <c r="B25" s="16">
        <v>1128</v>
      </c>
      <c r="C25">
        <v>47</v>
      </c>
      <c r="D25">
        <v>24</v>
      </c>
      <c r="E25">
        <v>0.5</v>
      </c>
      <c r="F25" t="s">
        <v>297</v>
      </c>
    </row>
    <row r="26" spans="1:6" ht="12">
      <c r="A26" t="s">
        <v>248</v>
      </c>
      <c r="B26">
        <v>880</v>
      </c>
      <c r="C26">
        <v>40</v>
      </c>
      <c r="D26">
        <v>22</v>
      </c>
      <c r="E26">
        <v>0.5</v>
      </c>
      <c r="F26" t="s">
        <v>266</v>
      </c>
    </row>
    <row r="27" spans="1:5" ht="12">
      <c r="A27" t="s">
        <v>259</v>
      </c>
      <c r="B27">
        <v>840</v>
      </c>
      <c r="C27">
        <v>40</v>
      </c>
      <c r="D27">
        <v>21</v>
      </c>
      <c r="E27">
        <v>0.5</v>
      </c>
    </row>
    <row r="28" spans="1:6" ht="12">
      <c r="A28" t="s">
        <v>108</v>
      </c>
      <c r="B28">
        <v>630</v>
      </c>
      <c r="C28">
        <v>30</v>
      </c>
      <c r="D28">
        <v>21</v>
      </c>
      <c r="E28">
        <v>0.5</v>
      </c>
      <c r="F28" t="s">
        <v>245</v>
      </c>
    </row>
    <row r="29" spans="1:6" ht="12">
      <c r="A29" t="s">
        <v>284</v>
      </c>
      <c r="B29">
        <v>360</v>
      </c>
      <c r="C29">
        <v>20</v>
      </c>
      <c r="D29">
        <v>18</v>
      </c>
      <c r="E29">
        <v>0.5</v>
      </c>
      <c r="F29" t="s">
        <v>285</v>
      </c>
    </row>
    <row r="31" ht="12">
      <c r="A31" t="s">
        <v>140</v>
      </c>
    </row>
    <row r="32" spans="1:6" ht="12">
      <c r="A32" t="s">
        <v>196</v>
      </c>
      <c r="B32" s="16">
        <v>1736</v>
      </c>
      <c r="C32">
        <v>56</v>
      </c>
      <c r="D32">
        <v>31</v>
      </c>
      <c r="E32">
        <v>0.5</v>
      </c>
      <c r="F32" t="s">
        <v>197</v>
      </c>
    </row>
    <row r="33" spans="1:6" ht="12">
      <c r="A33" t="s">
        <v>137</v>
      </c>
      <c r="B33" s="16">
        <v>1682</v>
      </c>
      <c r="C33">
        <v>58</v>
      </c>
      <c r="D33">
        <v>29</v>
      </c>
      <c r="E33">
        <v>0.5</v>
      </c>
      <c r="F33" t="s">
        <v>197</v>
      </c>
    </row>
    <row r="34" spans="1:6" ht="12">
      <c r="A34" t="s">
        <v>211</v>
      </c>
      <c r="B34" s="16">
        <v>1596</v>
      </c>
      <c r="C34">
        <v>57</v>
      </c>
      <c r="D34">
        <v>28</v>
      </c>
      <c r="E34">
        <v>0.5</v>
      </c>
      <c r="F34" t="s">
        <v>197</v>
      </c>
    </row>
    <row r="35" spans="1:6" ht="12">
      <c r="A35" t="s">
        <v>247</v>
      </c>
      <c r="B35" s="16">
        <v>1034</v>
      </c>
      <c r="C35">
        <v>47</v>
      </c>
      <c r="D35">
        <v>22</v>
      </c>
      <c r="E35">
        <v>0.5</v>
      </c>
      <c r="F35" t="s">
        <v>197</v>
      </c>
    </row>
    <row r="36" spans="1:6" ht="12">
      <c r="A36" t="s">
        <v>216</v>
      </c>
      <c r="B36">
        <v>920</v>
      </c>
      <c r="C36">
        <v>40</v>
      </c>
      <c r="D36">
        <v>23</v>
      </c>
      <c r="E36">
        <v>0.5</v>
      </c>
      <c r="F36" t="s">
        <v>197</v>
      </c>
    </row>
    <row r="37" spans="1:6" ht="12">
      <c r="A37" t="s">
        <v>210</v>
      </c>
      <c r="B37">
        <v>315</v>
      </c>
      <c r="C37">
        <v>21</v>
      </c>
      <c r="D37">
        <v>15</v>
      </c>
      <c r="E37">
        <v>0.3</v>
      </c>
      <c r="F37" t="s">
        <v>197</v>
      </c>
    </row>
    <row r="38" spans="1:6" ht="12">
      <c r="A38" t="s">
        <v>218</v>
      </c>
      <c r="B38">
        <v>1</v>
      </c>
      <c r="C38">
        <v>0</v>
      </c>
      <c r="D38">
        <v>0</v>
      </c>
      <c r="F38" t="s">
        <v>197</v>
      </c>
    </row>
    <row r="39" spans="2:3" ht="12">
      <c r="B39">
        <f>SUM(B4:B38)</f>
        <v>34125</v>
      </c>
      <c r="C39">
        <f>SUM(C4:C38)</f>
        <v>1263</v>
      </c>
    </row>
  </sheetData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F42"/>
  <sheetViews>
    <sheetView workbookViewId="0" topLeftCell="A10">
      <selection activeCell="D42" sqref="D42"/>
    </sheetView>
  </sheetViews>
  <sheetFormatPr defaultColWidth="8.8515625" defaultRowHeight="12.75"/>
  <sheetData>
    <row r="1" ht="12">
      <c r="A1" t="s">
        <v>154</v>
      </c>
    </row>
    <row r="2" ht="12">
      <c r="A2" t="s">
        <v>302</v>
      </c>
    </row>
    <row r="3" spans="1:6" ht="12">
      <c r="A3" t="s">
        <v>277</v>
      </c>
      <c r="B3" s="16">
        <v>2124</v>
      </c>
      <c r="C3">
        <v>59</v>
      </c>
      <c r="D3">
        <v>36</v>
      </c>
      <c r="E3" t="s">
        <v>201</v>
      </c>
      <c r="F3" t="s">
        <v>179</v>
      </c>
    </row>
    <row r="4" spans="1:5" ht="12">
      <c r="A4" t="s">
        <v>202</v>
      </c>
      <c r="B4" s="16">
        <v>1664</v>
      </c>
      <c r="C4">
        <v>52</v>
      </c>
      <c r="D4">
        <v>32</v>
      </c>
      <c r="E4" t="s">
        <v>203</v>
      </c>
    </row>
    <row r="5" spans="1:5" ht="12">
      <c r="A5" t="s">
        <v>198</v>
      </c>
      <c r="B5" s="16">
        <v>1650</v>
      </c>
      <c r="C5">
        <v>55</v>
      </c>
      <c r="D5">
        <v>30</v>
      </c>
      <c r="E5" t="s">
        <v>199</v>
      </c>
    </row>
    <row r="6" spans="1:5" ht="12">
      <c r="A6" t="s">
        <v>200</v>
      </c>
      <c r="B6" s="16">
        <v>1540</v>
      </c>
      <c r="C6">
        <v>55</v>
      </c>
      <c r="D6">
        <v>28</v>
      </c>
      <c r="E6" t="s">
        <v>201</v>
      </c>
    </row>
    <row r="7" spans="1:5" ht="12">
      <c r="A7" t="s">
        <v>67</v>
      </c>
      <c r="B7" s="16">
        <v>1450</v>
      </c>
      <c r="C7">
        <v>50</v>
      </c>
      <c r="D7">
        <v>29</v>
      </c>
      <c r="E7" t="s">
        <v>201</v>
      </c>
    </row>
    <row r="8" spans="1:4" ht="12">
      <c r="A8" t="s">
        <v>253</v>
      </c>
      <c r="B8" s="16">
        <v>1403</v>
      </c>
      <c r="C8">
        <v>61</v>
      </c>
      <c r="D8">
        <v>23</v>
      </c>
    </row>
    <row r="9" spans="1:5" ht="12">
      <c r="A9" t="s">
        <v>132</v>
      </c>
      <c r="B9" s="16">
        <v>1350</v>
      </c>
      <c r="C9">
        <v>50</v>
      </c>
      <c r="D9">
        <v>27</v>
      </c>
      <c r="E9" t="s">
        <v>135</v>
      </c>
    </row>
    <row r="10" spans="1:4" ht="12">
      <c r="A10" t="s">
        <v>300</v>
      </c>
      <c r="B10" s="16">
        <v>1209</v>
      </c>
      <c r="C10">
        <v>39</v>
      </c>
      <c r="D10">
        <v>31</v>
      </c>
    </row>
    <row r="11" spans="1:5" ht="12">
      <c r="A11" t="s">
        <v>303</v>
      </c>
      <c r="B11" s="16">
        <v>1080</v>
      </c>
      <c r="C11">
        <v>40</v>
      </c>
      <c r="D11">
        <v>27</v>
      </c>
      <c r="E11" t="s">
        <v>201</v>
      </c>
    </row>
    <row r="12" spans="1:5" ht="12">
      <c r="A12" t="s">
        <v>212</v>
      </c>
      <c r="B12">
        <v>975</v>
      </c>
      <c r="C12">
        <v>39</v>
      </c>
      <c r="D12">
        <v>25</v>
      </c>
      <c r="E12" t="s">
        <v>199</v>
      </c>
    </row>
    <row r="14" spans="1:5" ht="12">
      <c r="A14" t="s">
        <v>278</v>
      </c>
      <c r="B14">
        <v>946</v>
      </c>
      <c r="C14">
        <v>43</v>
      </c>
      <c r="D14">
        <v>22</v>
      </c>
      <c r="E14" t="s">
        <v>209</v>
      </c>
    </row>
    <row r="15" spans="1:5" ht="12">
      <c r="A15" t="s">
        <v>47</v>
      </c>
      <c r="B15">
        <v>836</v>
      </c>
      <c r="C15">
        <v>38</v>
      </c>
      <c r="D15">
        <v>22</v>
      </c>
      <c r="E15" t="s">
        <v>195</v>
      </c>
    </row>
    <row r="16" spans="1:5" ht="12">
      <c r="A16" t="s">
        <v>214</v>
      </c>
      <c r="B16">
        <v>825</v>
      </c>
      <c r="C16">
        <v>33</v>
      </c>
      <c r="D16">
        <v>25</v>
      </c>
      <c r="E16" t="s">
        <v>215</v>
      </c>
    </row>
    <row r="17" spans="1:5" ht="12">
      <c r="A17" t="s">
        <v>311</v>
      </c>
      <c r="B17">
        <v>390</v>
      </c>
      <c r="C17">
        <v>26</v>
      </c>
      <c r="D17">
        <v>15</v>
      </c>
      <c r="E17" t="s">
        <v>135</v>
      </c>
    </row>
    <row r="18" spans="1:5" ht="12">
      <c r="A18" t="s">
        <v>127</v>
      </c>
      <c r="B18">
        <v>374</v>
      </c>
      <c r="C18">
        <v>22</v>
      </c>
      <c r="D18">
        <v>17</v>
      </c>
      <c r="E18" t="s">
        <v>201</v>
      </c>
    </row>
    <row r="19" spans="1:5" ht="12">
      <c r="A19" t="s">
        <v>42</v>
      </c>
      <c r="B19">
        <v>351</v>
      </c>
      <c r="C19">
        <v>27</v>
      </c>
      <c r="D19">
        <v>13</v>
      </c>
      <c r="E19" t="s">
        <v>209</v>
      </c>
    </row>
    <row r="20" spans="1:5" ht="12">
      <c r="A20" t="s">
        <v>62</v>
      </c>
      <c r="B20">
        <v>208</v>
      </c>
      <c r="C20">
        <v>16</v>
      </c>
      <c r="D20">
        <v>13</v>
      </c>
      <c r="E20" t="s">
        <v>201</v>
      </c>
    </row>
    <row r="21" spans="1:5" ht="12">
      <c r="A21" t="s">
        <v>207</v>
      </c>
      <c r="B21">
        <v>580</v>
      </c>
      <c r="C21">
        <v>29</v>
      </c>
      <c r="D21">
        <v>20</v>
      </c>
      <c r="E21" t="s">
        <v>199</v>
      </c>
    </row>
    <row r="22" spans="1:4" ht="12">
      <c r="A22" t="s">
        <v>213</v>
      </c>
      <c r="B22">
        <v>288</v>
      </c>
      <c r="C22">
        <v>24</v>
      </c>
      <c r="D22">
        <v>12</v>
      </c>
    </row>
    <row r="23" ht="12">
      <c r="A23" t="s">
        <v>305</v>
      </c>
    </row>
    <row r="24" spans="1:5" ht="12">
      <c r="A24" t="s">
        <v>194</v>
      </c>
      <c r="B24" s="16">
        <v>1769</v>
      </c>
      <c r="C24">
        <v>61</v>
      </c>
      <c r="D24">
        <v>29</v>
      </c>
      <c r="E24" t="s">
        <v>195</v>
      </c>
    </row>
    <row r="25" spans="1:5" ht="12">
      <c r="A25" t="s">
        <v>118</v>
      </c>
      <c r="B25" s="16">
        <v>1650</v>
      </c>
      <c r="C25">
        <v>66</v>
      </c>
      <c r="D25">
        <v>25</v>
      </c>
      <c r="E25" t="s">
        <v>266</v>
      </c>
    </row>
    <row r="26" spans="1:5" ht="12">
      <c r="A26" t="s">
        <v>219</v>
      </c>
      <c r="B26" s="16">
        <v>1508</v>
      </c>
      <c r="C26">
        <v>52</v>
      </c>
      <c r="D26">
        <v>29</v>
      </c>
      <c r="E26" t="s">
        <v>195</v>
      </c>
    </row>
    <row r="27" spans="1:4" ht="12">
      <c r="A27" t="s">
        <v>90</v>
      </c>
      <c r="B27" s="16">
        <v>1225</v>
      </c>
      <c r="C27">
        <v>49</v>
      </c>
      <c r="D27">
        <v>25</v>
      </c>
    </row>
    <row r="28" spans="1:5" ht="12">
      <c r="A28" t="s">
        <v>307</v>
      </c>
      <c r="B28" s="16">
        <v>1058</v>
      </c>
      <c r="C28">
        <v>46</v>
      </c>
      <c r="D28">
        <v>23</v>
      </c>
      <c r="E28" t="s">
        <v>195</v>
      </c>
    </row>
    <row r="29" spans="1:5" ht="12">
      <c r="A29" t="s">
        <v>91</v>
      </c>
      <c r="B29" s="16">
        <v>1034</v>
      </c>
      <c r="C29">
        <v>47</v>
      </c>
      <c r="D29">
        <v>22</v>
      </c>
      <c r="E29" t="s">
        <v>195</v>
      </c>
    </row>
    <row r="30" spans="1:5" ht="12">
      <c r="A30" t="s">
        <v>206</v>
      </c>
      <c r="B30">
        <v>697</v>
      </c>
      <c r="C30">
        <v>41</v>
      </c>
      <c r="D30">
        <v>17</v>
      </c>
      <c r="E30" t="s">
        <v>297</v>
      </c>
    </row>
    <row r="31" spans="1:4" ht="12">
      <c r="A31" t="s">
        <v>205</v>
      </c>
      <c r="B31" s="16">
        <v>1125</v>
      </c>
      <c r="C31">
        <v>45</v>
      </c>
      <c r="D31">
        <v>25</v>
      </c>
    </row>
    <row r="32" spans="1:5" ht="12">
      <c r="A32" t="s">
        <v>248</v>
      </c>
      <c r="B32" s="16">
        <v>996</v>
      </c>
      <c r="C32">
        <v>42</v>
      </c>
      <c r="D32">
        <v>23</v>
      </c>
      <c r="E32" t="s">
        <v>266</v>
      </c>
    </row>
    <row r="33" ht="12">
      <c r="A33" t="s">
        <v>308</v>
      </c>
    </row>
    <row r="34" spans="1:5" ht="12">
      <c r="A34" t="s">
        <v>196</v>
      </c>
      <c r="B34" s="16">
        <v>1224</v>
      </c>
      <c r="C34">
        <v>51</v>
      </c>
      <c r="D34">
        <v>24</v>
      </c>
      <c r="E34" t="s">
        <v>197</v>
      </c>
    </row>
    <row r="35" spans="1:5" ht="12">
      <c r="A35" t="s">
        <v>152</v>
      </c>
      <c r="B35">
        <v>924</v>
      </c>
      <c r="C35">
        <v>44</v>
      </c>
      <c r="D35">
        <v>21</v>
      </c>
      <c r="E35" t="s">
        <v>197</v>
      </c>
    </row>
    <row r="36" spans="1:5" ht="12">
      <c r="A36" t="s">
        <v>211</v>
      </c>
      <c r="B36" s="16">
        <v>819</v>
      </c>
      <c r="C36">
        <v>39</v>
      </c>
      <c r="D36">
        <v>21</v>
      </c>
      <c r="E36" t="s">
        <v>197</v>
      </c>
    </row>
    <row r="37" spans="1:5" ht="12">
      <c r="A37" t="s">
        <v>210</v>
      </c>
      <c r="B37">
        <v>756</v>
      </c>
      <c r="C37">
        <v>42</v>
      </c>
      <c r="D37">
        <v>18</v>
      </c>
      <c r="E37" t="s">
        <v>197</v>
      </c>
    </row>
    <row r="38" spans="1:5" ht="12">
      <c r="A38" t="s">
        <v>247</v>
      </c>
      <c r="B38">
        <v>720</v>
      </c>
      <c r="C38">
        <v>36</v>
      </c>
      <c r="D38">
        <v>20</v>
      </c>
      <c r="E38" t="s">
        <v>197</v>
      </c>
    </row>
    <row r="39" spans="1:5" ht="12">
      <c r="A39" t="s">
        <v>216</v>
      </c>
      <c r="B39">
        <v>450</v>
      </c>
      <c r="C39">
        <v>30</v>
      </c>
      <c r="D39">
        <v>15</v>
      </c>
      <c r="E39" t="s">
        <v>197</v>
      </c>
    </row>
    <row r="40" spans="1:5" ht="12">
      <c r="A40" t="s">
        <v>218</v>
      </c>
      <c r="B40">
        <v>4</v>
      </c>
      <c r="C40">
        <v>2</v>
      </c>
      <c r="D40">
        <v>2</v>
      </c>
      <c r="E40" t="s">
        <v>197</v>
      </c>
    </row>
    <row r="42" spans="2:3" ht="12">
      <c r="B42" s="16">
        <f>SUM(B3:B40)</f>
        <v>35202</v>
      </c>
      <c r="C42" s="16">
        <f>SUM(C3:C40)</f>
        <v>1451</v>
      </c>
    </row>
  </sheetData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F38"/>
  <sheetViews>
    <sheetView workbookViewId="0" topLeftCell="A8">
      <selection activeCell="C38" sqref="B38:C38"/>
    </sheetView>
  </sheetViews>
  <sheetFormatPr defaultColWidth="8.8515625" defaultRowHeight="12.75"/>
  <cols>
    <col min="1" max="1" width="15.00390625" style="0" customWidth="1"/>
  </cols>
  <sheetData>
    <row r="1" ht="12">
      <c r="A1" t="s">
        <v>144</v>
      </c>
    </row>
    <row r="3" spans="1:6" ht="12">
      <c r="A3" t="s">
        <v>177</v>
      </c>
      <c r="B3" t="s">
        <v>239</v>
      </c>
      <c r="C3" t="s">
        <v>115</v>
      </c>
      <c r="D3" t="s">
        <v>116</v>
      </c>
      <c r="E3" t="s">
        <v>98</v>
      </c>
      <c r="F3" t="s">
        <v>179</v>
      </c>
    </row>
    <row r="5" ht="12">
      <c r="A5" t="s">
        <v>85</v>
      </c>
    </row>
    <row r="6" spans="1:6" ht="12">
      <c r="A6" t="s">
        <v>277</v>
      </c>
      <c r="B6" s="16">
        <v>2170</v>
      </c>
      <c r="C6">
        <v>62</v>
      </c>
      <c r="D6">
        <v>35</v>
      </c>
      <c r="E6">
        <v>35</v>
      </c>
      <c r="F6" t="s">
        <v>201</v>
      </c>
    </row>
    <row r="7" spans="1:5" ht="12">
      <c r="A7" t="s">
        <v>253</v>
      </c>
      <c r="B7" s="16">
        <v>1767</v>
      </c>
      <c r="C7">
        <v>57</v>
      </c>
      <c r="D7">
        <v>31</v>
      </c>
      <c r="E7">
        <v>31</v>
      </c>
    </row>
    <row r="8" spans="1:6" ht="12">
      <c r="A8" t="s">
        <v>198</v>
      </c>
      <c r="B8" s="16">
        <v>1456</v>
      </c>
      <c r="C8">
        <v>52</v>
      </c>
      <c r="D8">
        <v>28</v>
      </c>
      <c r="E8">
        <v>28</v>
      </c>
      <c r="F8" t="s">
        <v>199</v>
      </c>
    </row>
    <row r="9" spans="1:6" ht="12">
      <c r="A9" t="s">
        <v>202</v>
      </c>
      <c r="B9" s="16">
        <v>1377</v>
      </c>
      <c r="C9">
        <v>51</v>
      </c>
      <c r="D9">
        <v>27</v>
      </c>
      <c r="E9">
        <v>27</v>
      </c>
      <c r="F9" t="s">
        <v>203</v>
      </c>
    </row>
    <row r="10" spans="1:6" ht="12">
      <c r="A10" t="s">
        <v>208</v>
      </c>
      <c r="B10" s="16">
        <v>1118</v>
      </c>
      <c r="C10">
        <v>43</v>
      </c>
      <c r="D10">
        <v>26</v>
      </c>
      <c r="E10">
        <v>26</v>
      </c>
      <c r="F10" t="s">
        <v>209</v>
      </c>
    </row>
    <row r="11" spans="1:6" ht="12">
      <c r="A11" t="s">
        <v>67</v>
      </c>
      <c r="B11">
        <v>814</v>
      </c>
      <c r="C11">
        <v>37</v>
      </c>
      <c r="D11">
        <v>22</v>
      </c>
      <c r="E11">
        <v>22</v>
      </c>
      <c r="F11" t="s">
        <v>201</v>
      </c>
    </row>
    <row r="12" spans="1:5" ht="12">
      <c r="A12" t="s">
        <v>300</v>
      </c>
      <c r="B12">
        <v>756</v>
      </c>
      <c r="C12">
        <v>36</v>
      </c>
      <c r="D12">
        <v>21</v>
      </c>
      <c r="E12">
        <v>21</v>
      </c>
    </row>
    <row r="13" spans="1:5" ht="12">
      <c r="A13" t="s">
        <v>213</v>
      </c>
      <c r="B13">
        <v>702</v>
      </c>
      <c r="C13">
        <v>39</v>
      </c>
      <c r="D13">
        <v>18</v>
      </c>
      <c r="E13">
        <v>18</v>
      </c>
    </row>
    <row r="14" spans="1:6" ht="12">
      <c r="A14" t="s">
        <v>278</v>
      </c>
      <c r="B14">
        <v>680</v>
      </c>
      <c r="C14">
        <v>34</v>
      </c>
      <c r="D14">
        <v>20</v>
      </c>
      <c r="E14">
        <v>20</v>
      </c>
      <c r="F14" t="s">
        <v>209</v>
      </c>
    </row>
    <row r="15" spans="1:6" ht="12">
      <c r="A15" t="s">
        <v>311</v>
      </c>
      <c r="B15">
        <v>560</v>
      </c>
      <c r="C15">
        <v>35</v>
      </c>
      <c r="D15">
        <v>16</v>
      </c>
      <c r="E15">
        <v>16</v>
      </c>
      <c r="F15" t="s">
        <v>135</v>
      </c>
    </row>
    <row r="17" spans="1:6" ht="12">
      <c r="A17" t="s">
        <v>47</v>
      </c>
      <c r="B17">
        <v>392</v>
      </c>
      <c r="C17">
        <v>28</v>
      </c>
      <c r="D17">
        <v>14</v>
      </c>
      <c r="E17">
        <v>14</v>
      </c>
      <c r="F17" t="s">
        <v>195</v>
      </c>
    </row>
    <row r="20" ht="12">
      <c r="A20" t="s">
        <v>89</v>
      </c>
    </row>
    <row r="21" spans="1:6" ht="12">
      <c r="A21" t="s">
        <v>194</v>
      </c>
      <c r="B21" s="16">
        <v>2280</v>
      </c>
      <c r="C21">
        <v>60</v>
      </c>
      <c r="D21">
        <v>38</v>
      </c>
      <c r="E21">
        <v>38</v>
      </c>
      <c r="F21" t="s">
        <v>195</v>
      </c>
    </row>
    <row r="22" spans="1:6" ht="12">
      <c r="A22" t="s">
        <v>219</v>
      </c>
      <c r="B22" s="16">
        <v>1683</v>
      </c>
      <c r="C22">
        <v>51</v>
      </c>
      <c r="D22">
        <v>33</v>
      </c>
      <c r="E22">
        <v>33</v>
      </c>
      <c r="F22" t="s">
        <v>195</v>
      </c>
    </row>
    <row r="23" spans="1:6" ht="12">
      <c r="A23" t="s">
        <v>118</v>
      </c>
      <c r="B23" s="16">
        <v>1566</v>
      </c>
      <c r="C23">
        <v>54</v>
      </c>
      <c r="D23">
        <v>29</v>
      </c>
      <c r="E23">
        <v>29</v>
      </c>
      <c r="F23" t="s">
        <v>266</v>
      </c>
    </row>
    <row r="24" spans="1:6" ht="12">
      <c r="A24" t="s">
        <v>91</v>
      </c>
      <c r="B24" s="16">
        <v>1550</v>
      </c>
      <c r="C24">
        <v>50</v>
      </c>
      <c r="D24">
        <v>31</v>
      </c>
      <c r="E24">
        <v>31</v>
      </c>
      <c r="F24" t="s">
        <v>195</v>
      </c>
    </row>
    <row r="25" spans="1:6" ht="12">
      <c r="A25" t="s">
        <v>206</v>
      </c>
      <c r="B25" s="16">
        <v>1260</v>
      </c>
      <c r="C25">
        <v>45</v>
      </c>
      <c r="D25">
        <v>28</v>
      </c>
      <c r="E25">
        <v>28</v>
      </c>
      <c r="F25" t="s">
        <v>297</v>
      </c>
    </row>
    <row r="26" spans="1:4" ht="12">
      <c r="A26" t="s">
        <v>205</v>
      </c>
      <c r="B26" s="16">
        <v>860</v>
      </c>
      <c r="C26">
        <v>43</v>
      </c>
      <c r="D26">
        <v>20</v>
      </c>
    </row>
    <row r="27" spans="1:6" ht="12">
      <c r="A27" t="s">
        <v>248</v>
      </c>
      <c r="B27">
        <v>792</v>
      </c>
      <c r="C27">
        <v>36</v>
      </c>
      <c r="D27">
        <v>22</v>
      </c>
      <c r="E27">
        <v>22</v>
      </c>
      <c r="F27" t="s">
        <v>266</v>
      </c>
    </row>
    <row r="28" spans="1:5" ht="12">
      <c r="A28" t="s">
        <v>217</v>
      </c>
      <c r="B28">
        <v>336</v>
      </c>
      <c r="C28">
        <v>21</v>
      </c>
      <c r="D28">
        <v>16</v>
      </c>
      <c r="E28">
        <v>16</v>
      </c>
    </row>
    <row r="30" ht="12">
      <c r="A30" t="s">
        <v>140</v>
      </c>
    </row>
    <row r="31" spans="1:6" ht="12">
      <c r="A31" t="s">
        <v>196</v>
      </c>
      <c r="B31" s="16">
        <v>1372</v>
      </c>
      <c r="C31">
        <v>49</v>
      </c>
      <c r="D31">
        <v>28</v>
      </c>
      <c r="E31">
        <v>28</v>
      </c>
      <c r="F31" t="s">
        <v>197</v>
      </c>
    </row>
    <row r="32" spans="1:6" ht="12">
      <c r="A32" t="s">
        <v>211</v>
      </c>
      <c r="B32" s="16">
        <v>1269</v>
      </c>
      <c r="C32">
        <v>47</v>
      </c>
      <c r="D32">
        <v>27</v>
      </c>
      <c r="E32">
        <v>27</v>
      </c>
      <c r="F32" t="s">
        <v>197</v>
      </c>
    </row>
    <row r="33" spans="1:6" ht="12">
      <c r="A33" t="s">
        <v>210</v>
      </c>
      <c r="B33">
        <v>680</v>
      </c>
      <c r="C33">
        <v>34</v>
      </c>
      <c r="D33">
        <v>20</v>
      </c>
      <c r="E33">
        <v>20</v>
      </c>
      <c r="F33" t="s">
        <v>197</v>
      </c>
    </row>
    <row r="34" spans="1:6" ht="12">
      <c r="A34" t="s">
        <v>247</v>
      </c>
      <c r="B34">
        <v>680</v>
      </c>
      <c r="C34">
        <v>34</v>
      </c>
      <c r="D34">
        <v>20</v>
      </c>
      <c r="E34">
        <v>20</v>
      </c>
      <c r="F34" t="s">
        <v>197</v>
      </c>
    </row>
    <row r="35" spans="1:6" ht="12">
      <c r="A35" t="s">
        <v>216</v>
      </c>
      <c r="B35">
        <v>378</v>
      </c>
      <c r="C35">
        <v>27</v>
      </c>
      <c r="D35">
        <v>14</v>
      </c>
      <c r="E35">
        <v>14</v>
      </c>
      <c r="F35" t="s">
        <v>197</v>
      </c>
    </row>
    <row r="36" spans="1:6" ht="12">
      <c r="A36" t="s">
        <v>281</v>
      </c>
      <c r="B36">
        <v>242</v>
      </c>
      <c r="C36">
        <v>22</v>
      </c>
      <c r="D36">
        <v>11</v>
      </c>
      <c r="E36">
        <v>11</v>
      </c>
      <c r="F36" t="s">
        <v>197</v>
      </c>
    </row>
    <row r="37" spans="1:6" ht="12">
      <c r="A37" t="s">
        <v>218</v>
      </c>
      <c r="B37">
        <v>4</v>
      </c>
      <c r="C37">
        <v>4</v>
      </c>
      <c r="D37">
        <v>1</v>
      </c>
      <c r="E37">
        <v>1</v>
      </c>
      <c r="F37" t="s">
        <v>197</v>
      </c>
    </row>
    <row r="38" spans="2:3" ht="12">
      <c r="B38">
        <f>SUM(B6:B37)</f>
        <v>26744</v>
      </c>
      <c r="C38">
        <f>SUM(C6:C37)</f>
        <v>1051</v>
      </c>
    </row>
  </sheetData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G37"/>
  <sheetViews>
    <sheetView workbookViewId="0" topLeftCell="A7">
      <selection activeCell="A36" sqref="A5:B36"/>
    </sheetView>
  </sheetViews>
  <sheetFormatPr defaultColWidth="8.8515625" defaultRowHeight="12.75"/>
  <sheetData>
    <row r="1" ht="12">
      <c r="A1" t="s">
        <v>146</v>
      </c>
    </row>
    <row r="3" spans="1:7" ht="12">
      <c r="A3" t="s">
        <v>177</v>
      </c>
      <c r="B3" t="s">
        <v>239</v>
      </c>
      <c r="C3" t="s">
        <v>115</v>
      </c>
      <c r="D3" t="s">
        <v>116</v>
      </c>
      <c r="E3" t="s">
        <v>98</v>
      </c>
      <c r="G3" t="s">
        <v>179</v>
      </c>
    </row>
    <row r="4" ht="12">
      <c r="A4" t="s">
        <v>167</v>
      </c>
    </row>
    <row r="5" spans="1:7" ht="12">
      <c r="A5" t="s">
        <v>200</v>
      </c>
      <c r="B5" s="16">
        <v>1770</v>
      </c>
      <c r="C5">
        <v>59</v>
      </c>
      <c r="D5">
        <v>30</v>
      </c>
      <c r="E5">
        <v>0.5</v>
      </c>
      <c r="G5" t="s">
        <v>201</v>
      </c>
    </row>
    <row r="6" spans="1:7" ht="12">
      <c r="A6" t="s">
        <v>198</v>
      </c>
      <c r="B6" s="16">
        <v>1710</v>
      </c>
      <c r="C6">
        <v>57</v>
      </c>
      <c r="D6">
        <v>30</v>
      </c>
      <c r="E6">
        <v>0.5</v>
      </c>
      <c r="G6" t="s">
        <v>199</v>
      </c>
    </row>
    <row r="7" spans="1:5" ht="12">
      <c r="A7" t="s">
        <v>253</v>
      </c>
      <c r="B7" s="16">
        <v>1624</v>
      </c>
      <c r="C7">
        <v>58</v>
      </c>
      <c r="D7">
        <v>28</v>
      </c>
      <c r="E7">
        <v>0.5</v>
      </c>
    </row>
    <row r="8" spans="1:7" ht="12">
      <c r="A8" t="s">
        <v>202</v>
      </c>
      <c r="B8" s="16">
        <v>1581</v>
      </c>
      <c r="C8">
        <v>51</v>
      </c>
      <c r="D8">
        <v>31</v>
      </c>
      <c r="E8">
        <v>0.5</v>
      </c>
      <c r="G8" t="s">
        <v>203</v>
      </c>
    </row>
    <row r="9" spans="1:7" ht="12">
      <c r="A9" t="s">
        <v>67</v>
      </c>
      <c r="B9" s="16">
        <v>1250</v>
      </c>
      <c r="C9">
        <v>50</v>
      </c>
      <c r="D9">
        <v>25</v>
      </c>
      <c r="E9">
        <v>0.5</v>
      </c>
      <c r="G9" t="s">
        <v>201</v>
      </c>
    </row>
    <row r="10" spans="1:7" ht="12">
      <c r="A10" t="s">
        <v>208</v>
      </c>
      <c r="B10" s="16">
        <v>1118</v>
      </c>
      <c r="C10">
        <v>43</v>
      </c>
      <c r="D10">
        <v>26</v>
      </c>
      <c r="E10">
        <v>0.5</v>
      </c>
      <c r="G10" t="s">
        <v>209</v>
      </c>
    </row>
    <row r="11" spans="1:5" ht="12">
      <c r="A11" t="s">
        <v>300</v>
      </c>
      <c r="B11">
        <v>858</v>
      </c>
      <c r="C11">
        <v>39</v>
      </c>
      <c r="D11">
        <v>22</v>
      </c>
      <c r="E11">
        <v>0.5</v>
      </c>
    </row>
    <row r="12" spans="1:7" ht="12">
      <c r="A12" t="s">
        <v>278</v>
      </c>
      <c r="B12">
        <v>805</v>
      </c>
      <c r="C12">
        <v>35</v>
      </c>
      <c r="D12">
        <v>23</v>
      </c>
      <c r="E12">
        <v>0.5</v>
      </c>
      <c r="G12" t="s">
        <v>209</v>
      </c>
    </row>
    <row r="13" spans="1:5" ht="12">
      <c r="A13" t="s">
        <v>213</v>
      </c>
      <c r="B13">
        <v>630</v>
      </c>
      <c r="C13">
        <v>35</v>
      </c>
      <c r="D13">
        <v>18</v>
      </c>
      <c r="E13">
        <v>0.5</v>
      </c>
    </row>
    <row r="14" spans="1:7" ht="12">
      <c r="A14" t="s">
        <v>311</v>
      </c>
      <c r="B14">
        <v>400</v>
      </c>
      <c r="C14">
        <v>25</v>
      </c>
      <c r="D14">
        <v>16</v>
      </c>
      <c r="G14" t="s">
        <v>135</v>
      </c>
    </row>
    <row r="15" spans="1:7" ht="12">
      <c r="A15" t="s">
        <v>62</v>
      </c>
      <c r="B15">
        <v>204</v>
      </c>
      <c r="C15">
        <v>17</v>
      </c>
      <c r="D15">
        <v>12</v>
      </c>
      <c r="E15">
        <v>0.5</v>
      </c>
      <c r="G15" t="s">
        <v>201</v>
      </c>
    </row>
    <row r="16" ht="12">
      <c r="B16" s="16">
        <f>SUM(B5:B15)</f>
        <v>11950</v>
      </c>
    </row>
    <row r="17" ht="12">
      <c r="A17" t="s">
        <v>168</v>
      </c>
    </row>
    <row r="18" spans="1:7" ht="12">
      <c r="A18" t="s">
        <v>118</v>
      </c>
      <c r="B18" s="16">
        <v>2178</v>
      </c>
      <c r="C18">
        <v>66</v>
      </c>
      <c r="D18">
        <v>33</v>
      </c>
      <c r="E18">
        <v>0.5</v>
      </c>
      <c r="G18" t="s">
        <v>266</v>
      </c>
    </row>
    <row r="19" spans="1:7" ht="12">
      <c r="A19" t="s">
        <v>194</v>
      </c>
      <c r="B19" s="16">
        <v>1736</v>
      </c>
      <c r="C19">
        <v>56</v>
      </c>
      <c r="D19">
        <v>31</v>
      </c>
      <c r="E19">
        <v>0.5</v>
      </c>
      <c r="G19" t="s">
        <v>195</v>
      </c>
    </row>
    <row r="20" spans="1:7" ht="12">
      <c r="A20" t="s">
        <v>73</v>
      </c>
      <c r="B20" s="16">
        <v>1566</v>
      </c>
      <c r="C20">
        <v>54</v>
      </c>
      <c r="D20">
        <v>29</v>
      </c>
      <c r="E20">
        <v>0.5</v>
      </c>
      <c r="G20" t="s">
        <v>195</v>
      </c>
    </row>
    <row r="21" spans="1:5" ht="12">
      <c r="A21" t="s">
        <v>205</v>
      </c>
      <c r="B21" s="16">
        <v>1300</v>
      </c>
      <c r="C21">
        <v>50</v>
      </c>
      <c r="D21">
        <v>26</v>
      </c>
      <c r="E21">
        <v>0.5</v>
      </c>
    </row>
    <row r="22" spans="1:7" ht="12">
      <c r="A22" t="s">
        <v>219</v>
      </c>
      <c r="B22" s="16">
        <v>1275</v>
      </c>
      <c r="C22">
        <v>51</v>
      </c>
      <c r="D22">
        <v>25</v>
      </c>
      <c r="E22">
        <v>0.5</v>
      </c>
      <c r="G22" t="s">
        <v>195</v>
      </c>
    </row>
    <row r="23" spans="1:7" ht="12">
      <c r="A23" t="s">
        <v>91</v>
      </c>
      <c r="B23" s="16">
        <v>1224</v>
      </c>
      <c r="C23">
        <v>51</v>
      </c>
      <c r="D23">
        <v>24</v>
      </c>
      <c r="E23">
        <v>0.5</v>
      </c>
      <c r="G23" t="s">
        <v>195</v>
      </c>
    </row>
    <row r="24" spans="1:7" ht="12">
      <c r="A24" t="s">
        <v>206</v>
      </c>
      <c r="B24" s="16">
        <v>1200</v>
      </c>
      <c r="C24">
        <v>50</v>
      </c>
      <c r="D24">
        <v>24</v>
      </c>
      <c r="E24">
        <v>0.5</v>
      </c>
      <c r="G24" t="s">
        <v>297</v>
      </c>
    </row>
    <row r="25" spans="1:7" ht="12">
      <c r="A25" t="s">
        <v>248</v>
      </c>
      <c r="B25" s="16">
        <v>1170</v>
      </c>
      <c r="C25">
        <v>45</v>
      </c>
      <c r="D25">
        <v>26</v>
      </c>
      <c r="E25">
        <v>0.5</v>
      </c>
      <c r="G25" t="s">
        <v>266</v>
      </c>
    </row>
    <row r="26" spans="1:5" ht="12">
      <c r="A26" t="s">
        <v>259</v>
      </c>
      <c r="B26">
        <v>798</v>
      </c>
      <c r="C26">
        <v>42</v>
      </c>
      <c r="D26">
        <v>19</v>
      </c>
      <c r="E26">
        <v>0.5</v>
      </c>
    </row>
    <row r="27" spans="1:5" ht="12">
      <c r="A27" t="s">
        <v>217</v>
      </c>
      <c r="B27">
        <v>560</v>
      </c>
      <c r="C27">
        <v>28</v>
      </c>
      <c r="D27">
        <v>20</v>
      </c>
      <c r="E27">
        <v>0.5</v>
      </c>
    </row>
    <row r="29" ht="12">
      <c r="A29" t="s">
        <v>197</v>
      </c>
    </row>
    <row r="30" spans="1:7" ht="12">
      <c r="A30" t="s">
        <v>196</v>
      </c>
      <c r="B30" s="16">
        <v>1485</v>
      </c>
      <c r="C30">
        <v>55</v>
      </c>
      <c r="D30">
        <v>27</v>
      </c>
      <c r="E30">
        <v>0.5</v>
      </c>
      <c r="G30" t="s">
        <v>197</v>
      </c>
    </row>
    <row r="31" spans="1:7" ht="12">
      <c r="A31" t="s">
        <v>247</v>
      </c>
      <c r="B31" s="16">
        <v>1190</v>
      </c>
      <c r="C31">
        <v>46</v>
      </c>
      <c r="D31">
        <v>25</v>
      </c>
      <c r="E31">
        <v>0.5</v>
      </c>
      <c r="G31" t="s">
        <v>197</v>
      </c>
    </row>
    <row r="32" spans="1:5" ht="12">
      <c r="A32" t="s">
        <v>210</v>
      </c>
      <c r="B32" s="16">
        <v>1056</v>
      </c>
      <c r="C32">
        <v>44</v>
      </c>
      <c r="D32">
        <v>24</v>
      </c>
      <c r="E32">
        <v>0.5</v>
      </c>
    </row>
    <row r="33" spans="1:7" ht="12">
      <c r="A33" t="s">
        <v>211</v>
      </c>
      <c r="B33">
        <v>987</v>
      </c>
      <c r="C33">
        <v>47</v>
      </c>
      <c r="D33">
        <v>21</v>
      </c>
      <c r="E33">
        <v>0.5</v>
      </c>
      <c r="G33" t="s">
        <v>197</v>
      </c>
    </row>
    <row r="34" spans="1:7" ht="12">
      <c r="A34" t="s">
        <v>216</v>
      </c>
      <c r="B34">
        <v>777</v>
      </c>
      <c r="C34">
        <v>37</v>
      </c>
      <c r="D34">
        <v>21</v>
      </c>
      <c r="E34">
        <v>0.5</v>
      </c>
      <c r="G34" t="s">
        <v>197</v>
      </c>
    </row>
    <row r="35" spans="1:7" ht="12">
      <c r="A35" t="s">
        <v>231</v>
      </c>
      <c r="B35">
        <v>680</v>
      </c>
      <c r="C35">
        <v>34</v>
      </c>
      <c r="D35">
        <v>20</v>
      </c>
      <c r="E35">
        <v>0.5</v>
      </c>
      <c r="G35" t="s">
        <v>197</v>
      </c>
    </row>
    <row r="36" spans="1:7" ht="12">
      <c r="A36" t="s">
        <v>218</v>
      </c>
      <c r="B36">
        <v>1</v>
      </c>
      <c r="C36">
        <v>0</v>
      </c>
      <c r="D36">
        <v>0</v>
      </c>
      <c r="E36">
        <v>0.5</v>
      </c>
      <c r="G36" t="s">
        <v>197</v>
      </c>
    </row>
    <row r="37" spans="2:3" ht="12">
      <c r="B37">
        <f>SUM(B5:B36)</f>
        <v>43083</v>
      </c>
      <c r="C37">
        <f>SUM(C5:C36)</f>
        <v>1225</v>
      </c>
    </row>
  </sheetData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F44"/>
  <sheetViews>
    <sheetView workbookViewId="0" topLeftCell="A14">
      <selection activeCell="C44" sqref="B44:C44"/>
    </sheetView>
  </sheetViews>
  <sheetFormatPr defaultColWidth="8.8515625" defaultRowHeight="12.75"/>
  <cols>
    <col min="1" max="1" width="14.28125" style="0" customWidth="1"/>
  </cols>
  <sheetData>
    <row r="1" ht="12">
      <c r="A1" t="s">
        <v>145</v>
      </c>
    </row>
    <row r="3" spans="1:6" ht="12">
      <c r="A3" t="s">
        <v>177</v>
      </c>
      <c r="B3" t="s">
        <v>239</v>
      </c>
      <c r="C3" t="s">
        <v>115</v>
      </c>
      <c r="D3" t="s">
        <v>116</v>
      </c>
      <c r="E3" t="s">
        <v>98</v>
      </c>
      <c r="F3" t="s">
        <v>179</v>
      </c>
    </row>
    <row r="4" ht="12">
      <c r="A4" t="s">
        <v>174</v>
      </c>
    </row>
    <row r="5" spans="1:6" ht="12">
      <c r="A5" t="s">
        <v>200</v>
      </c>
      <c r="B5" s="16">
        <v>2028</v>
      </c>
      <c r="C5">
        <v>52</v>
      </c>
      <c r="D5">
        <v>39</v>
      </c>
      <c r="E5">
        <v>0.5</v>
      </c>
      <c r="F5" t="s">
        <v>201</v>
      </c>
    </row>
    <row r="6" spans="1:6" ht="12">
      <c r="A6" t="s">
        <v>277</v>
      </c>
      <c r="B6" s="16">
        <v>1904</v>
      </c>
      <c r="C6">
        <v>56</v>
      </c>
      <c r="D6">
        <v>34</v>
      </c>
      <c r="E6">
        <v>0.5</v>
      </c>
      <c r="F6" t="s">
        <v>201</v>
      </c>
    </row>
    <row r="7" spans="1:5" ht="12">
      <c r="A7" t="s">
        <v>253</v>
      </c>
      <c r="B7" s="16">
        <v>1536</v>
      </c>
      <c r="C7">
        <v>48</v>
      </c>
      <c r="D7">
        <v>32</v>
      </c>
      <c r="E7">
        <v>0.5</v>
      </c>
    </row>
    <row r="8" spans="1:6" ht="12">
      <c r="A8" t="s">
        <v>208</v>
      </c>
      <c r="B8" s="16">
        <v>1426</v>
      </c>
      <c r="C8">
        <v>46</v>
      </c>
      <c r="D8">
        <v>31</v>
      </c>
      <c r="E8">
        <v>0.5</v>
      </c>
      <c r="F8" t="s">
        <v>209</v>
      </c>
    </row>
    <row r="9" spans="1:6" ht="12">
      <c r="A9" t="s">
        <v>202</v>
      </c>
      <c r="B9" s="16">
        <v>1410</v>
      </c>
      <c r="C9">
        <v>47</v>
      </c>
      <c r="D9">
        <v>30</v>
      </c>
      <c r="E9">
        <v>0.5</v>
      </c>
      <c r="F9" t="s">
        <v>203</v>
      </c>
    </row>
    <row r="10" spans="1:5" ht="12">
      <c r="A10" t="s">
        <v>213</v>
      </c>
      <c r="B10" s="16">
        <v>1144</v>
      </c>
      <c r="C10">
        <v>44</v>
      </c>
      <c r="D10">
        <v>26</v>
      </c>
      <c r="E10">
        <v>0.5</v>
      </c>
    </row>
    <row r="11" spans="1:6" ht="12">
      <c r="A11" t="s">
        <v>67</v>
      </c>
      <c r="B11" s="16">
        <v>1134</v>
      </c>
      <c r="C11">
        <v>42</v>
      </c>
      <c r="D11">
        <v>27</v>
      </c>
      <c r="E11">
        <v>0.5</v>
      </c>
      <c r="F11" t="s">
        <v>201</v>
      </c>
    </row>
    <row r="12" spans="1:6" ht="12">
      <c r="A12" t="s">
        <v>204</v>
      </c>
      <c r="B12" s="16">
        <v>1025</v>
      </c>
      <c r="C12">
        <v>41</v>
      </c>
      <c r="D12">
        <v>25</v>
      </c>
      <c r="F12" t="s">
        <v>172</v>
      </c>
    </row>
    <row r="13" spans="1:6" ht="12">
      <c r="A13" t="s">
        <v>311</v>
      </c>
      <c r="B13" s="16">
        <v>1008</v>
      </c>
      <c r="C13">
        <v>42</v>
      </c>
      <c r="D13">
        <v>24</v>
      </c>
      <c r="F13" t="s">
        <v>135</v>
      </c>
    </row>
    <row r="14" spans="1:6" ht="12">
      <c r="A14" t="s">
        <v>47</v>
      </c>
      <c r="B14">
        <v>936</v>
      </c>
      <c r="C14">
        <v>36</v>
      </c>
      <c r="D14">
        <v>26</v>
      </c>
      <c r="E14">
        <v>0.5</v>
      </c>
      <c r="F14" t="s">
        <v>195</v>
      </c>
    </row>
    <row r="15" spans="1:5" ht="12">
      <c r="A15" t="s">
        <v>170</v>
      </c>
      <c r="B15">
        <v>858</v>
      </c>
      <c r="C15">
        <v>39</v>
      </c>
      <c r="D15">
        <v>21</v>
      </c>
      <c r="E15">
        <v>0.5</v>
      </c>
    </row>
    <row r="16" spans="1:6" ht="12">
      <c r="A16" t="s">
        <v>278</v>
      </c>
      <c r="B16">
        <v>660</v>
      </c>
      <c r="C16">
        <v>33</v>
      </c>
      <c r="D16">
        <v>20</v>
      </c>
      <c r="E16">
        <v>0.5</v>
      </c>
      <c r="F16" t="s">
        <v>209</v>
      </c>
    </row>
    <row r="18" spans="1:6" ht="12">
      <c r="A18" t="s">
        <v>87</v>
      </c>
      <c r="B18">
        <v>660</v>
      </c>
      <c r="C18">
        <v>30</v>
      </c>
      <c r="D18">
        <v>22</v>
      </c>
      <c r="E18">
        <v>0.5</v>
      </c>
      <c r="F18" t="s">
        <v>201</v>
      </c>
    </row>
    <row r="19" spans="1:6" ht="12">
      <c r="A19" t="s">
        <v>212</v>
      </c>
      <c r="B19">
        <v>638</v>
      </c>
      <c r="C19">
        <v>29</v>
      </c>
      <c r="D19">
        <v>22</v>
      </c>
      <c r="E19">
        <v>0.5</v>
      </c>
      <c r="F19" t="s">
        <v>199</v>
      </c>
    </row>
    <row r="20" spans="1:5" ht="12">
      <c r="A20" t="s">
        <v>171</v>
      </c>
      <c r="B20">
        <v>368</v>
      </c>
      <c r="C20">
        <v>23</v>
      </c>
      <c r="D20">
        <v>16</v>
      </c>
      <c r="E20">
        <v>0.5</v>
      </c>
    </row>
    <row r="21" spans="1:6" ht="12">
      <c r="A21" t="s">
        <v>127</v>
      </c>
      <c r="B21">
        <v>299</v>
      </c>
      <c r="C21">
        <v>23</v>
      </c>
      <c r="D21">
        <v>13</v>
      </c>
      <c r="E21">
        <v>0.5</v>
      </c>
      <c r="F21" t="s">
        <v>201</v>
      </c>
    </row>
    <row r="22" spans="1:6" ht="12">
      <c r="A22" t="s">
        <v>62</v>
      </c>
      <c r="B22">
        <v>180</v>
      </c>
      <c r="C22">
        <v>15</v>
      </c>
      <c r="D22">
        <v>12</v>
      </c>
      <c r="E22">
        <v>0.5</v>
      </c>
      <c r="F22" t="s">
        <v>201</v>
      </c>
    </row>
    <row r="23" spans="1:6" ht="12">
      <c r="A23" t="s">
        <v>214</v>
      </c>
      <c r="B23">
        <v>228</v>
      </c>
      <c r="C23">
        <v>19</v>
      </c>
      <c r="D23">
        <v>12</v>
      </c>
      <c r="E23">
        <v>0.5</v>
      </c>
      <c r="F23" t="s">
        <v>173</v>
      </c>
    </row>
    <row r="25" ht="12">
      <c r="A25" t="s">
        <v>168</v>
      </c>
    </row>
    <row r="26" spans="1:6" ht="12">
      <c r="A26" t="s">
        <v>118</v>
      </c>
      <c r="B26" s="16">
        <v>2013</v>
      </c>
      <c r="C26">
        <v>61</v>
      </c>
      <c r="D26">
        <v>33</v>
      </c>
      <c r="E26">
        <v>0.5</v>
      </c>
      <c r="F26" t="s">
        <v>266</v>
      </c>
    </row>
    <row r="27" spans="1:6" ht="12">
      <c r="A27" t="s">
        <v>73</v>
      </c>
      <c r="B27" s="16">
        <v>1643</v>
      </c>
      <c r="C27">
        <v>53</v>
      </c>
      <c r="D27">
        <v>31</v>
      </c>
      <c r="E27">
        <v>0.5</v>
      </c>
      <c r="F27" t="s">
        <v>195</v>
      </c>
    </row>
    <row r="28" spans="1:6" ht="12">
      <c r="A28" t="s">
        <v>194</v>
      </c>
      <c r="B28" s="16">
        <v>1334</v>
      </c>
      <c r="C28">
        <v>46</v>
      </c>
      <c r="D28">
        <v>29</v>
      </c>
      <c r="E28">
        <v>0.5</v>
      </c>
      <c r="F28" t="s">
        <v>195</v>
      </c>
    </row>
    <row r="29" spans="1:6" ht="12">
      <c r="A29" t="s">
        <v>206</v>
      </c>
      <c r="B29" s="16">
        <v>1232</v>
      </c>
      <c r="C29">
        <v>44</v>
      </c>
      <c r="D29">
        <v>28</v>
      </c>
      <c r="E29">
        <v>0.5</v>
      </c>
      <c r="F29" t="s">
        <v>297</v>
      </c>
    </row>
    <row r="30" spans="1:6" ht="12">
      <c r="A30" t="s">
        <v>248</v>
      </c>
      <c r="B30">
        <v>930</v>
      </c>
      <c r="C30">
        <v>40</v>
      </c>
      <c r="D30">
        <v>23</v>
      </c>
      <c r="E30">
        <v>0.5</v>
      </c>
      <c r="F30" t="s">
        <v>266</v>
      </c>
    </row>
    <row r="31" spans="1:5" ht="12">
      <c r="A31" t="s">
        <v>259</v>
      </c>
      <c r="B31">
        <v>900</v>
      </c>
      <c r="C31">
        <v>36</v>
      </c>
      <c r="D31">
        <v>25</v>
      </c>
      <c r="E31">
        <v>0.5</v>
      </c>
    </row>
    <row r="32" spans="1:6" ht="12">
      <c r="A32" t="s">
        <v>307</v>
      </c>
      <c r="B32">
        <v>858</v>
      </c>
      <c r="C32">
        <v>39</v>
      </c>
      <c r="D32">
        <v>22</v>
      </c>
      <c r="E32">
        <v>0.5</v>
      </c>
      <c r="F32" t="s">
        <v>195</v>
      </c>
    </row>
    <row r="33" spans="1:5" ht="12">
      <c r="A33" t="s">
        <v>217</v>
      </c>
      <c r="B33">
        <v>736</v>
      </c>
      <c r="C33">
        <v>32</v>
      </c>
      <c r="D33">
        <v>23</v>
      </c>
      <c r="E33">
        <v>0.5</v>
      </c>
    </row>
    <row r="35" ht="12">
      <c r="A35" t="s">
        <v>197</v>
      </c>
    </row>
    <row r="36" spans="1:6" ht="12">
      <c r="A36" t="s">
        <v>196</v>
      </c>
      <c r="B36" s="16">
        <v>1350</v>
      </c>
      <c r="C36">
        <v>45</v>
      </c>
      <c r="D36">
        <v>30</v>
      </c>
      <c r="E36">
        <v>0.5</v>
      </c>
      <c r="F36" t="s">
        <v>197</v>
      </c>
    </row>
    <row r="37" spans="1:6" ht="12">
      <c r="A37" t="s">
        <v>247</v>
      </c>
      <c r="B37" s="16">
        <v>1104</v>
      </c>
      <c r="C37">
        <v>43</v>
      </c>
      <c r="D37">
        <v>28</v>
      </c>
      <c r="E37">
        <v>0.5</v>
      </c>
      <c r="F37" t="s">
        <v>197</v>
      </c>
    </row>
    <row r="38" spans="1:6" ht="12">
      <c r="A38" t="s">
        <v>211</v>
      </c>
      <c r="B38">
        <v>851</v>
      </c>
      <c r="C38">
        <v>37</v>
      </c>
      <c r="D38">
        <v>23</v>
      </c>
      <c r="E38">
        <v>0.5</v>
      </c>
      <c r="F38" t="s">
        <v>197</v>
      </c>
    </row>
    <row r="39" spans="1:6" ht="12">
      <c r="A39" t="s">
        <v>216</v>
      </c>
      <c r="B39">
        <v>726</v>
      </c>
      <c r="C39">
        <v>33</v>
      </c>
      <c r="D39">
        <v>22</v>
      </c>
      <c r="E39">
        <v>0.5</v>
      </c>
      <c r="F39" t="s">
        <v>197</v>
      </c>
    </row>
    <row r="40" spans="1:6" ht="12">
      <c r="A40" t="s">
        <v>210</v>
      </c>
      <c r="B40">
        <v>570</v>
      </c>
      <c r="C40">
        <v>30</v>
      </c>
      <c r="D40">
        <v>19</v>
      </c>
      <c r="E40">
        <v>0.5</v>
      </c>
      <c r="F40" t="s">
        <v>197</v>
      </c>
    </row>
    <row r="41" spans="1:6" ht="12">
      <c r="A41" t="s">
        <v>157</v>
      </c>
      <c r="B41">
        <v>24</v>
      </c>
      <c r="C41">
        <v>6</v>
      </c>
      <c r="D41">
        <v>4</v>
      </c>
      <c r="E41">
        <v>0.3</v>
      </c>
      <c r="F41" t="s">
        <v>197</v>
      </c>
    </row>
    <row r="42" spans="1:6" ht="12">
      <c r="A42" t="s">
        <v>218</v>
      </c>
      <c r="B42">
        <v>8</v>
      </c>
      <c r="C42">
        <v>4</v>
      </c>
      <c r="D42">
        <v>2</v>
      </c>
      <c r="E42">
        <v>0.5</v>
      </c>
      <c r="F42" t="s">
        <v>197</v>
      </c>
    </row>
    <row r="44" spans="2:3" ht="12">
      <c r="B44">
        <f>SUM(B5:B42)</f>
        <v>31721</v>
      </c>
      <c r="C44">
        <f>SUM(C5:C42)</f>
        <v>1214</v>
      </c>
    </row>
  </sheetData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F44"/>
  <sheetViews>
    <sheetView workbookViewId="0" topLeftCell="A12">
      <selection activeCell="D43" sqref="D43"/>
    </sheetView>
  </sheetViews>
  <sheetFormatPr defaultColWidth="8.8515625" defaultRowHeight="12.75"/>
  <sheetData>
    <row r="1" ht="12">
      <c r="A1" t="s">
        <v>147</v>
      </c>
    </row>
    <row r="3" spans="1:6" ht="12">
      <c r="A3" t="s">
        <v>177</v>
      </c>
      <c r="B3" t="s">
        <v>239</v>
      </c>
      <c r="C3" t="s">
        <v>115</v>
      </c>
      <c r="D3" t="s">
        <v>116</v>
      </c>
      <c r="E3" t="s">
        <v>98</v>
      </c>
      <c r="F3" t="s">
        <v>179</v>
      </c>
    </row>
    <row r="4" ht="12">
      <c r="A4" t="s">
        <v>174</v>
      </c>
    </row>
    <row r="5" spans="1:6" ht="12">
      <c r="A5" t="s">
        <v>198</v>
      </c>
      <c r="B5" s="16">
        <v>2014</v>
      </c>
      <c r="C5">
        <v>53</v>
      </c>
      <c r="D5">
        <v>38</v>
      </c>
      <c r="E5" t="s">
        <v>8</v>
      </c>
      <c r="F5" t="s">
        <v>199</v>
      </c>
    </row>
    <row r="6" spans="1:5" ht="12">
      <c r="A6" t="s">
        <v>253</v>
      </c>
      <c r="B6" s="16">
        <v>1792</v>
      </c>
      <c r="C6">
        <v>56</v>
      </c>
      <c r="D6">
        <v>32</v>
      </c>
      <c r="E6">
        <v>0.5</v>
      </c>
    </row>
    <row r="7" spans="1:6" ht="12">
      <c r="A7" t="s">
        <v>277</v>
      </c>
      <c r="B7" s="16">
        <v>1767</v>
      </c>
      <c r="C7">
        <v>57</v>
      </c>
      <c r="D7">
        <v>31</v>
      </c>
      <c r="E7">
        <v>0.5</v>
      </c>
      <c r="F7" t="s">
        <v>201</v>
      </c>
    </row>
    <row r="8" spans="1:6" ht="12">
      <c r="A8" t="s">
        <v>200</v>
      </c>
      <c r="B8" s="16">
        <v>1680</v>
      </c>
      <c r="C8">
        <v>60</v>
      </c>
      <c r="D8">
        <v>28</v>
      </c>
      <c r="E8">
        <v>0.5</v>
      </c>
      <c r="F8" t="s">
        <v>201</v>
      </c>
    </row>
    <row r="9" spans="1:6" ht="12">
      <c r="A9" t="s">
        <v>208</v>
      </c>
      <c r="B9" s="16">
        <v>1288</v>
      </c>
      <c r="C9">
        <v>46</v>
      </c>
      <c r="D9">
        <v>28</v>
      </c>
      <c r="E9">
        <v>0.5</v>
      </c>
      <c r="F9" t="s">
        <v>209</v>
      </c>
    </row>
    <row r="10" spans="1:6" ht="12">
      <c r="A10" t="s">
        <v>67</v>
      </c>
      <c r="B10" s="16">
        <v>1200</v>
      </c>
      <c r="C10">
        <v>50</v>
      </c>
      <c r="D10">
        <v>24</v>
      </c>
      <c r="E10">
        <v>0.5</v>
      </c>
      <c r="F10" t="s">
        <v>201</v>
      </c>
    </row>
    <row r="11" spans="1:6" ht="12">
      <c r="A11" t="s">
        <v>47</v>
      </c>
      <c r="B11" s="16">
        <v>1053</v>
      </c>
      <c r="C11">
        <v>39</v>
      </c>
      <c r="D11">
        <v>27</v>
      </c>
      <c r="E11">
        <v>0.5</v>
      </c>
      <c r="F11" t="s">
        <v>195</v>
      </c>
    </row>
    <row r="12" spans="1:6" ht="12">
      <c r="A12" t="s">
        <v>170</v>
      </c>
      <c r="B12" s="16">
        <v>1000</v>
      </c>
      <c r="C12">
        <v>40</v>
      </c>
      <c r="D12">
        <v>25</v>
      </c>
      <c r="E12">
        <v>0.5</v>
      </c>
      <c r="F12" t="s">
        <v>86</v>
      </c>
    </row>
    <row r="13" spans="1:5" ht="12">
      <c r="A13" t="s">
        <v>213</v>
      </c>
      <c r="B13">
        <v>900</v>
      </c>
      <c r="C13">
        <v>36</v>
      </c>
      <c r="D13">
        <v>25</v>
      </c>
      <c r="E13">
        <v>0.5</v>
      </c>
    </row>
    <row r="14" spans="1:6" ht="12">
      <c r="A14" t="s">
        <v>212</v>
      </c>
      <c r="B14">
        <v>720</v>
      </c>
      <c r="C14">
        <v>30</v>
      </c>
      <c r="D14">
        <v>24</v>
      </c>
      <c r="E14">
        <v>0.5</v>
      </c>
      <c r="F14" t="s">
        <v>199</v>
      </c>
    </row>
    <row r="16" spans="1:6" ht="12">
      <c r="A16" t="s">
        <v>311</v>
      </c>
      <c r="B16">
        <v>580</v>
      </c>
      <c r="C16">
        <v>29</v>
      </c>
      <c r="D16">
        <v>20</v>
      </c>
      <c r="F16" t="s">
        <v>135</v>
      </c>
    </row>
    <row r="17" spans="1:5" ht="12">
      <c r="A17" t="s">
        <v>1</v>
      </c>
      <c r="B17">
        <v>345</v>
      </c>
      <c r="C17">
        <v>23</v>
      </c>
      <c r="D17">
        <v>15</v>
      </c>
      <c r="E17">
        <v>30</v>
      </c>
    </row>
    <row r="18" spans="1:6" ht="12">
      <c r="A18" t="s">
        <v>318</v>
      </c>
      <c r="B18">
        <v>315</v>
      </c>
      <c r="C18">
        <v>21</v>
      </c>
      <c r="D18">
        <v>15</v>
      </c>
      <c r="E18">
        <v>0.5</v>
      </c>
      <c r="F18" t="s">
        <v>86</v>
      </c>
    </row>
    <row r="19" spans="1:6" ht="12">
      <c r="A19" t="s">
        <v>62</v>
      </c>
      <c r="B19">
        <v>304</v>
      </c>
      <c r="C19">
        <v>19</v>
      </c>
      <c r="D19">
        <v>16</v>
      </c>
      <c r="E19">
        <v>0.5</v>
      </c>
      <c r="F19" t="s">
        <v>201</v>
      </c>
    </row>
    <row r="20" spans="1:6" ht="12">
      <c r="A20" t="s">
        <v>2</v>
      </c>
      <c r="B20">
        <v>180</v>
      </c>
      <c r="C20">
        <v>15</v>
      </c>
      <c r="D20">
        <v>12</v>
      </c>
      <c r="E20">
        <v>0.5</v>
      </c>
      <c r="F20" t="s">
        <v>199</v>
      </c>
    </row>
    <row r="21" spans="1:6" ht="12">
      <c r="A21" t="s">
        <v>127</v>
      </c>
      <c r="B21">
        <v>150</v>
      </c>
      <c r="C21">
        <v>15</v>
      </c>
      <c r="D21">
        <v>10</v>
      </c>
      <c r="E21">
        <v>0.5</v>
      </c>
      <c r="F21" t="s">
        <v>201</v>
      </c>
    </row>
    <row r="23" ht="12">
      <c r="A23" t="s">
        <v>3</v>
      </c>
    </row>
    <row r="24" spans="1:6" ht="12">
      <c r="A24" t="s">
        <v>4</v>
      </c>
      <c r="B24" s="16">
        <v>2108</v>
      </c>
      <c r="C24">
        <v>62</v>
      </c>
      <c r="D24">
        <v>34</v>
      </c>
      <c r="E24">
        <v>0.5</v>
      </c>
      <c r="F24" t="s">
        <v>266</v>
      </c>
    </row>
    <row r="25" spans="1:6" ht="12">
      <c r="A25" t="s">
        <v>194</v>
      </c>
      <c r="B25" s="16">
        <v>1914</v>
      </c>
      <c r="C25">
        <v>58</v>
      </c>
      <c r="D25">
        <v>33</v>
      </c>
      <c r="E25">
        <v>0.5</v>
      </c>
      <c r="F25" t="s">
        <v>195</v>
      </c>
    </row>
    <row r="26" spans="1:6" ht="12">
      <c r="A26" t="s">
        <v>91</v>
      </c>
      <c r="B26" s="16">
        <v>1870</v>
      </c>
      <c r="C26">
        <v>55</v>
      </c>
      <c r="D26">
        <v>34</v>
      </c>
      <c r="E26">
        <v>0.5</v>
      </c>
      <c r="F26" t="s">
        <v>195</v>
      </c>
    </row>
    <row r="27" spans="1:6" ht="12">
      <c r="A27" t="s">
        <v>73</v>
      </c>
      <c r="B27" s="16">
        <v>1428</v>
      </c>
      <c r="C27">
        <v>51</v>
      </c>
      <c r="D27">
        <v>28</v>
      </c>
      <c r="E27">
        <v>0.5</v>
      </c>
      <c r="F27" t="s">
        <v>195</v>
      </c>
    </row>
    <row r="28" spans="1:6" ht="12">
      <c r="A28" t="s">
        <v>5</v>
      </c>
      <c r="B28" s="16">
        <v>1363</v>
      </c>
      <c r="C28">
        <v>47</v>
      </c>
      <c r="D28">
        <v>29</v>
      </c>
      <c r="E28">
        <v>0.5</v>
      </c>
      <c r="F28" t="s">
        <v>195</v>
      </c>
    </row>
    <row r="29" spans="1:5" ht="12">
      <c r="A29" t="s">
        <v>306</v>
      </c>
      <c r="B29" s="16">
        <v>1300</v>
      </c>
      <c r="C29">
        <v>52</v>
      </c>
      <c r="D29">
        <v>25</v>
      </c>
      <c r="E29">
        <v>0.5</v>
      </c>
    </row>
    <row r="30" spans="1:6" ht="12">
      <c r="A30" t="s">
        <v>248</v>
      </c>
      <c r="B30" s="16">
        <v>1160</v>
      </c>
      <c r="C30">
        <v>40</v>
      </c>
      <c r="D30">
        <v>29</v>
      </c>
      <c r="E30">
        <v>0.5</v>
      </c>
      <c r="F30" t="s">
        <v>266</v>
      </c>
    </row>
    <row r="31" spans="1:5" ht="12">
      <c r="A31" t="s">
        <v>217</v>
      </c>
      <c r="B31">
        <v>936</v>
      </c>
      <c r="C31">
        <v>36</v>
      </c>
      <c r="D31">
        <v>26</v>
      </c>
      <c r="E31">
        <v>0.5</v>
      </c>
    </row>
    <row r="32" spans="1:6" ht="12">
      <c r="A32" t="s">
        <v>283</v>
      </c>
      <c r="B32">
        <v>627</v>
      </c>
      <c r="C32">
        <v>33</v>
      </c>
      <c r="D32">
        <v>19</v>
      </c>
      <c r="E32">
        <v>0.5</v>
      </c>
      <c r="F32" t="s">
        <v>195</v>
      </c>
    </row>
    <row r="33" spans="1:5" ht="12">
      <c r="A33" t="s">
        <v>6</v>
      </c>
      <c r="B33">
        <v>522</v>
      </c>
      <c r="C33">
        <v>29</v>
      </c>
      <c r="D33">
        <v>18</v>
      </c>
      <c r="E33">
        <v>0.5</v>
      </c>
    </row>
    <row r="34" spans="1:6" ht="12">
      <c r="A34" t="s">
        <v>304</v>
      </c>
      <c r="B34">
        <v>108</v>
      </c>
      <c r="C34">
        <v>12</v>
      </c>
      <c r="D34">
        <v>9</v>
      </c>
      <c r="E34" t="s">
        <v>9</v>
      </c>
      <c r="F34" t="s">
        <v>195</v>
      </c>
    </row>
    <row r="35" spans="1:5" ht="12">
      <c r="A35" t="s">
        <v>259</v>
      </c>
      <c r="B35">
        <v>9</v>
      </c>
      <c r="C35">
        <v>3</v>
      </c>
      <c r="D35">
        <v>3</v>
      </c>
      <c r="E35">
        <v>0.1</v>
      </c>
    </row>
    <row r="37" ht="12">
      <c r="A37" t="s">
        <v>140</v>
      </c>
    </row>
    <row r="38" spans="1:6" ht="12">
      <c r="A38" t="s">
        <v>211</v>
      </c>
      <c r="B38" s="16">
        <v>1200</v>
      </c>
      <c r="C38">
        <v>48</v>
      </c>
      <c r="D38">
        <v>26</v>
      </c>
      <c r="E38">
        <v>0.5</v>
      </c>
      <c r="F38" t="s">
        <v>197</v>
      </c>
    </row>
    <row r="39" spans="1:6" ht="12">
      <c r="A39" t="s">
        <v>7</v>
      </c>
      <c r="B39">
        <v>672</v>
      </c>
      <c r="C39">
        <v>32</v>
      </c>
      <c r="D39">
        <v>21</v>
      </c>
      <c r="E39">
        <v>0.5</v>
      </c>
      <c r="F39" t="s">
        <v>197</v>
      </c>
    </row>
    <row r="40" spans="1:6" ht="12">
      <c r="A40" t="s">
        <v>247</v>
      </c>
      <c r="B40">
        <v>512</v>
      </c>
      <c r="C40">
        <v>32</v>
      </c>
      <c r="D40">
        <v>16</v>
      </c>
      <c r="E40">
        <v>0.5</v>
      </c>
      <c r="F40" t="s">
        <v>197</v>
      </c>
    </row>
    <row r="41" spans="1:6" ht="12">
      <c r="A41" t="s">
        <v>157</v>
      </c>
      <c r="B41">
        <v>63</v>
      </c>
      <c r="C41">
        <v>9</v>
      </c>
      <c r="D41">
        <v>7</v>
      </c>
      <c r="E41" t="s">
        <v>10</v>
      </c>
      <c r="F41" t="s">
        <v>197</v>
      </c>
    </row>
    <row r="42" spans="1:6" ht="12">
      <c r="A42" t="s">
        <v>218</v>
      </c>
      <c r="B42">
        <v>1</v>
      </c>
      <c r="C42">
        <v>1</v>
      </c>
      <c r="D42">
        <v>1</v>
      </c>
      <c r="E42">
        <v>0.5</v>
      </c>
      <c r="F42" t="s">
        <v>197</v>
      </c>
    </row>
    <row r="44" spans="2:3" ht="12">
      <c r="B44">
        <f>SUM(B5:B42)</f>
        <v>31081</v>
      </c>
      <c r="C44">
        <f>SUM(C5:C42)</f>
        <v>1189</v>
      </c>
    </row>
  </sheetData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F48"/>
  <sheetViews>
    <sheetView workbookViewId="0" topLeftCell="A15">
      <selection activeCell="B50" sqref="B50"/>
    </sheetView>
  </sheetViews>
  <sheetFormatPr defaultColWidth="8.8515625" defaultRowHeight="12.75"/>
  <sheetData>
    <row r="1" ht="12">
      <c r="A1" t="s">
        <v>148</v>
      </c>
    </row>
    <row r="3" spans="1:6" ht="12">
      <c r="A3" t="s">
        <v>177</v>
      </c>
      <c r="B3" t="s">
        <v>115</v>
      </c>
      <c r="C3" t="s">
        <v>116</v>
      </c>
      <c r="D3" t="s">
        <v>98</v>
      </c>
      <c r="E3" t="s">
        <v>239</v>
      </c>
      <c r="F3" t="s">
        <v>179</v>
      </c>
    </row>
    <row r="6" spans="1:4" ht="12">
      <c r="A6" t="s">
        <v>302</v>
      </c>
      <c r="B6" t="s">
        <v>239</v>
      </c>
      <c r="C6" t="s">
        <v>22</v>
      </c>
      <c r="D6" t="s">
        <v>238</v>
      </c>
    </row>
    <row r="7" spans="1:5" ht="12">
      <c r="A7" t="s">
        <v>213</v>
      </c>
      <c r="B7" s="16">
        <v>1025</v>
      </c>
      <c r="C7">
        <v>41</v>
      </c>
      <c r="D7">
        <v>25</v>
      </c>
      <c r="E7">
        <v>0.5</v>
      </c>
    </row>
    <row r="8" spans="1:6" ht="12">
      <c r="A8" t="s">
        <v>278</v>
      </c>
      <c r="B8" s="16">
        <v>1290</v>
      </c>
      <c r="C8">
        <v>43</v>
      </c>
      <c r="D8">
        <v>30</v>
      </c>
      <c r="E8">
        <v>0.5</v>
      </c>
      <c r="F8" t="s">
        <v>86</v>
      </c>
    </row>
    <row r="9" spans="1:6" ht="12">
      <c r="A9" t="s">
        <v>212</v>
      </c>
      <c r="B9">
        <v>720</v>
      </c>
      <c r="C9">
        <v>30</v>
      </c>
      <c r="D9">
        <v>24</v>
      </c>
      <c r="E9">
        <v>0.5</v>
      </c>
      <c r="F9" t="s">
        <v>199</v>
      </c>
    </row>
    <row r="10" spans="1:6" ht="12">
      <c r="A10" t="s">
        <v>202</v>
      </c>
      <c r="B10" s="16">
        <v>1564</v>
      </c>
      <c r="C10">
        <v>46</v>
      </c>
      <c r="D10">
        <v>34</v>
      </c>
      <c r="E10">
        <v>0.5</v>
      </c>
      <c r="F10" t="s">
        <v>203</v>
      </c>
    </row>
    <row r="11" spans="1:6" ht="12">
      <c r="A11" t="s">
        <v>67</v>
      </c>
      <c r="B11" s="16">
        <v>1334</v>
      </c>
      <c r="C11">
        <v>46</v>
      </c>
      <c r="D11">
        <v>29</v>
      </c>
      <c r="E11">
        <v>0.5</v>
      </c>
      <c r="F11" t="s">
        <v>201</v>
      </c>
    </row>
    <row r="12" spans="1:6" ht="12">
      <c r="A12" t="s">
        <v>198</v>
      </c>
      <c r="B12" s="16">
        <v>2124</v>
      </c>
      <c r="C12">
        <v>69</v>
      </c>
      <c r="D12">
        <v>36</v>
      </c>
      <c r="E12">
        <v>0.5</v>
      </c>
      <c r="F12" t="s">
        <v>199</v>
      </c>
    </row>
    <row r="13" spans="1:5" ht="12">
      <c r="A13" t="s">
        <v>253</v>
      </c>
      <c r="B13" s="16">
        <v>1908</v>
      </c>
      <c r="C13">
        <v>53</v>
      </c>
      <c r="D13">
        <v>36</v>
      </c>
      <c r="E13">
        <v>0.5</v>
      </c>
    </row>
    <row r="14" spans="1:6" ht="12">
      <c r="A14" t="s">
        <v>200</v>
      </c>
      <c r="B14" s="16">
        <v>1683</v>
      </c>
      <c r="C14">
        <v>51</v>
      </c>
      <c r="D14">
        <v>33</v>
      </c>
      <c r="E14">
        <v>0.5</v>
      </c>
      <c r="F14" t="s">
        <v>201</v>
      </c>
    </row>
    <row r="15" spans="1:6" ht="12">
      <c r="A15" t="s">
        <v>62</v>
      </c>
      <c r="B15">
        <v>195</v>
      </c>
      <c r="C15">
        <v>15</v>
      </c>
      <c r="D15">
        <v>13</v>
      </c>
      <c r="E15">
        <v>0.5</v>
      </c>
      <c r="F15" t="s">
        <v>201</v>
      </c>
    </row>
    <row r="16" spans="1:6" ht="12">
      <c r="A16" t="s">
        <v>47</v>
      </c>
      <c r="B16" s="16">
        <v>1196</v>
      </c>
      <c r="C16">
        <v>45</v>
      </c>
      <c r="D16">
        <v>26</v>
      </c>
      <c r="E16">
        <v>0.5</v>
      </c>
      <c r="F16" t="s">
        <v>195</v>
      </c>
    </row>
    <row r="17" spans="1:5" ht="12">
      <c r="A17" t="s">
        <v>1</v>
      </c>
      <c r="B17">
        <v>816</v>
      </c>
      <c r="C17">
        <v>34</v>
      </c>
      <c r="D17">
        <v>14</v>
      </c>
      <c r="E17">
        <v>0.5</v>
      </c>
    </row>
    <row r="18" spans="1:4" ht="12">
      <c r="A18" t="s">
        <v>204</v>
      </c>
      <c r="B18">
        <v>735</v>
      </c>
      <c r="C18">
        <v>35</v>
      </c>
      <c r="D18">
        <v>21</v>
      </c>
    </row>
    <row r="19" spans="1:5" ht="12">
      <c r="A19" t="s">
        <v>170</v>
      </c>
      <c r="B19">
        <v>816</v>
      </c>
      <c r="C19">
        <v>34</v>
      </c>
      <c r="D19">
        <v>24</v>
      </c>
      <c r="E19">
        <v>0.5</v>
      </c>
    </row>
    <row r="20" spans="1:6" ht="12">
      <c r="A20" t="s">
        <v>208</v>
      </c>
      <c r="B20" s="16">
        <v>1271</v>
      </c>
      <c r="C20">
        <v>41</v>
      </c>
      <c r="D20">
        <v>31</v>
      </c>
      <c r="E20">
        <v>0.5</v>
      </c>
      <c r="F20" t="s">
        <v>209</v>
      </c>
    </row>
    <row r="21" spans="1:6" ht="12">
      <c r="A21" t="s">
        <v>277</v>
      </c>
      <c r="B21" s="16">
        <v>1782</v>
      </c>
      <c r="C21">
        <v>54</v>
      </c>
      <c r="D21">
        <v>33</v>
      </c>
      <c r="E21">
        <v>0.5</v>
      </c>
      <c r="F21" t="s">
        <v>201</v>
      </c>
    </row>
    <row r="22" spans="1:5" ht="12">
      <c r="A22" t="s">
        <v>318</v>
      </c>
      <c r="B22">
        <v>432</v>
      </c>
      <c r="C22">
        <v>27</v>
      </c>
      <c r="D22">
        <v>16</v>
      </c>
      <c r="E22">
        <v>0.5</v>
      </c>
    </row>
    <row r="23" spans="1:6" ht="12">
      <c r="A23" t="s">
        <v>127</v>
      </c>
      <c r="B23">
        <v>242</v>
      </c>
      <c r="C23">
        <v>22</v>
      </c>
      <c r="D23">
        <v>11</v>
      </c>
      <c r="E23">
        <v>0.5</v>
      </c>
      <c r="F23" t="s">
        <v>201</v>
      </c>
    </row>
    <row r="27" ht="12">
      <c r="A27" t="s">
        <v>305</v>
      </c>
    </row>
    <row r="28" spans="1:6" ht="12">
      <c r="A28" t="s">
        <v>17</v>
      </c>
      <c r="B28">
        <v>4</v>
      </c>
      <c r="C28">
        <v>2</v>
      </c>
      <c r="D28">
        <v>2</v>
      </c>
      <c r="E28">
        <v>10</v>
      </c>
      <c r="F28" t="s">
        <v>195</v>
      </c>
    </row>
    <row r="29" spans="1:6" ht="12">
      <c r="A29" t="s">
        <v>118</v>
      </c>
      <c r="B29" s="16">
        <v>2418</v>
      </c>
      <c r="C29">
        <v>62</v>
      </c>
      <c r="D29">
        <v>39</v>
      </c>
      <c r="E29">
        <v>0.5</v>
      </c>
      <c r="F29" t="s">
        <v>266</v>
      </c>
    </row>
    <row r="30" spans="1:6" ht="12">
      <c r="A30" t="s">
        <v>307</v>
      </c>
      <c r="B30" s="16">
        <v>1025</v>
      </c>
      <c r="C30">
        <v>41</v>
      </c>
      <c r="D30">
        <v>25</v>
      </c>
      <c r="E30">
        <v>0.5</v>
      </c>
      <c r="F30" t="s">
        <v>195</v>
      </c>
    </row>
    <row r="31" spans="1:6" ht="12">
      <c r="A31" t="s">
        <v>90</v>
      </c>
      <c r="B31" s="16">
        <v>1176</v>
      </c>
      <c r="C31">
        <v>42</v>
      </c>
      <c r="D31">
        <v>28</v>
      </c>
      <c r="E31">
        <v>0.5</v>
      </c>
      <c r="F31" t="s">
        <v>195</v>
      </c>
    </row>
    <row r="32" spans="1:5" ht="12">
      <c r="A32" t="s">
        <v>217</v>
      </c>
      <c r="B32">
        <v>540</v>
      </c>
      <c r="C32">
        <v>30</v>
      </c>
      <c r="D32">
        <v>18</v>
      </c>
      <c r="E32">
        <v>0.5</v>
      </c>
    </row>
    <row r="33" spans="1:6" ht="12">
      <c r="A33" t="s">
        <v>219</v>
      </c>
      <c r="B33" s="16">
        <v>1512</v>
      </c>
      <c r="C33">
        <v>54</v>
      </c>
      <c r="D33">
        <v>28</v>
      </c>
      <c r="E33">
        <v>0.5</v>
      </c>
      <c r="F33" t="s">
        <v>195</v>
      </c>
    </row>
    <row r="34" spans="1:6" ht="12">
      <c r="A34" t="s">
        <v>248</v>
      </c>
      <c r="B34">
        <v>988</v>
      </c>
      <c r="C34">
        <v>38</v>
      </c>
      <c r="D34">
        <v>26</v>
      </c>
      <c r="F34" t="s">
        <v>266</v>
      </c>
    </row>
    <row r="35" spans="1:5" ht="12">
      <c r="A35" t="s">
        <v>259</v>
      </c>
      <c r="B35">
        <v>945</v>
      </c>
      <c r="C35">
        <v>45</v>
      </c>
      <c r="D35">
        <v>21</v>
      </c>
      <c r="E35">
        <v>0.5</v>
      </c>
    </row>
    <row r="36" spans="1:4" ht="12">
      <c r="A36" t="s">
        <v>205</v>
      </c>
      <c r="B36">
        <v>1144</v>
      </c>
      <c r="C36">
        <v>44</v>
      </c>
      <c r="D36">
        <v>26</v>
      </c>
    </row>
    <row r="38" ht="12">
      <c r="A38" t="s">
        <v>308</v>
      </c>
    </row>
    <row r="39" spans="1:6" ht="12">
      <c r="A39" t="s">
        <v>137</v>
      </c>
      <c r="B39" s="16">
        <v>1829</v>
      </c>
      <c r="C39">
        <v>59</v>
      </c>
      <c r="D39">
        <v>31</v>
      </c>
      <c r="F39" t="s">
        <v>197</v>
      </c>
    </row>
    <row r="40" spans="1:6" ht="12">
      <c r="A40" t="s">
        <v>196</v>
      </c>
      <c r="B40" s="16">
        <v>1566</v>
      </c>
      <c r="C40">
        <v>54</v>
      </c>
      <c r="D40">
        <v>29</v>
      </c>
      <c r="E40">
        <v>0.5</v>
      </c>
      <c r="F40" t="s">
        <v>197</v>
      </c>
    </row>
    <row r="41" spans="1:6" ht="12">
      <c r="A41" t="s">
        <v>210</v>
      </c>
      <c r="B41" s="16">
        <v>1426</v>
      </c>
      <c r="C41">
        <v>46</v>
      </c>
      <c r="D41">
        <v>31</v>
      </c>
      <c r="E41">
        <v>0.5</v>
      </c>
      <c r="F41" t="s">
        <v>197</v>
      </c>
    </row>
    <row r="42" spans="1:4" ht="12">
      <c r="A42" t="s">
        <v>211</v>
      </c>
      <c r="B42" s="16">
        <v>1395</v>
      </c>
      <c r="C42">
        <v>45</v>
      </c>
      <c r="D42">
        <v>31</v>
      </c>
    </row>
    <row r="43" spans="1:6" ht="12">
      <c r="A43" t="s">
        <v>247</v>
      </c>
      <c r="B43" s="16">
        <v>1014</v>
      </c>
      <c r="C43">
        <v>39</v>
      </c>
      <c r="D43">
        <v>26</v>
      </c>
      <c r="E43">
        <v>0.5</v>
      </c>
      <c r="F43" t="s">
        <v>197</v>
      </c>
    </row>
    <row r="44" spans="1:6" ht="12">
      <c r="A44" t="s">
        <v>19</v>
      </c>
      <c r="B44">
        <v>496</v>
      </c>
      <c r="C44">
        <v>31</v>
      </c>
      <c r="D44">
        <v>16</v>
      </c>
      <c r="E44">
        <v>0.5</v>
      </c>
      <c r="F44" t="s">
        <v>197</v>
      </c>
    </row>
    <row r="45" spans="1:6" ht="12">
      <c r="A45" t="s">
        <v>157</v>
      </c>
      <c r="B45">
        <v>323</v>
      </c>
      <c r="C45">
        <v>19</v>
      </c>
      <c r="D45">
        <v>17</v>
      </c>
      <c r="E45" t="s">
        <v>23</v>
      </c>
      <c r="F45" t="s">
        <v>197</v>
      </c>
    </row>
    <row r="46" spans="1:6" ht="12">
      <c r="A46" t="s">
        <v>218</v>
      </c>
      <c r="B46">
        <v>1</v>
      </c>
      <c r="C46">
        <v>0</v>
      </c>
      <c r="D46">
        <v>0</v>
      </c>
      <c r="E46">
        <v>0.5</v>
      </c>
      <c r="F46" t="s">
        <v>197</v>
      </c>
    </row>
    <row r="48" spans="2:3" ht="12">
      <c r="B48">
        <f>SUM(B7:B46)</f>
        <v>36935</v>
      </c>
      <c r="C48">
        <f>SUM(C7:C46)</f>
        <v>1337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9"/>
  <sheetViews>
    <sheetView workbookViewId="0" topLeftCell="A1">
      <selection activeCell="D30" sqref="D30"/>
    </sheetView>
  </sheetViews>
  <sheetFormatPr defaultColWidth="8.8515625" defaultRowHeight="12.75"/>
  <cols>
    <col min="1" max="1" width="8.8515625" style="0" customWidth="1"/>
    <col min="2" max="2" width="9.140625" style="1" customWidth="1"/>
    <col min="3" max="3" width="8.8515625" style="0" customWidth="1"/>
    <col min="4" max="7" width="9.140625" style="1" customWidth="1"/>
  </cols>
  <sheetData>
    <row r="1" ht="12">
      <c r="A1" s="4" t="s">
        <v>250</v>
      </c>
    </row>
    <row r="2" ht="12">
      <c r="A2" s="4"/>
    </row>
    <row r="3" spans="1:7" ht="12.75" thickBot="1">
      <c r="A3" s="10" t="s">
        <v>193</v>
      </c>
      <c r="B3" s="11" t="s">
        <v>178</v>
      </c>
      <c r="C3" s="12" t="s">
        <v>179</v>
      </c>
      <c r="D3" s="11" t="s">
        <v>239</v>
      </c>
      <c r="E3" s="11" t="s">
        <v>242</v>
      </c>
      <c r="F3" s="11" t="s">
        <v>237</v>
      </c>
      <c r="G3" s="11" t="s">
        <v>238</v>
      </c>
    </row>
    <row r="4" spans="1:7" ht="12">
      <c r="A4" t="s">
        <v>198</v>
      </c>
      <c r="B4" s="1" t="s">
        <v>222</v>
      </c>
      <c r="C4" t="s">
        <v>199</v>
      </c>
      <c r="D4" s="1">
        <v>779</v>
      </c>
      <c r="E4" s="1" t="s">
        <v>236</v>
      </c>
      <c r="F4" s="1">
        <v>41</v>
      </c>
      <c r="G4" s="1">
        <v>19</v>
      </c>
    </row>
    <row r="5" spans="1:7" ht="12">
      <c r="A5" t="s">
        <v>200</v>
      </c>
      <c r="B5" s="1" t="s">
        <v>223</v>
      </c>
      <c r="C5" t="s">
        <v>201</v>
      </c>
      <c r="D5" s="1">
        <v>760</v>
      </c>
      <c r="E5" s="1" t="s">
        <v>236</v>
      </c>
      <c r="F5" s="1">
        <v>40</v>
      </c>
      <c r="G5" s="1">
        <v>19</v>
      </c>
    </row>
    <row r="6" spans="1:7" ht="12">
      <c r="A6" t="s">
        <v>202</v>
      </c>
      <c r="B6" s="1" t="s">
        <v>224</v>
      </c>
      <c r="C6" t="s">
        <v>203</v>
      </c>
      <c r="D6" s="1">
        <v>703</v>
      </c>
      <c r="E6" s="1" t="s">
        <v>236</v>
      </c>
      <c r="F6" s="1">
        <v>37</v>
      </c>
      <c r="G6" s="1">
        <v>19</v>
      </c>
    </row>
    <row r="7" spans="1:7" ht="12">
      <c r="A7" t="s">
        <v>204</v>
      </c>
      <c r="B7" s="1" t="s">
        <v>233</v>
      </c>
      <c r="D7" s="1">
        <v>627</v>
      </c>
      <c r="E7" s="1" t="s">
        <v>236</v>
      </c>
      <c r="F7" s="1">
        <v>33</v>
      </c>
      <c r="G7" s="1">
        <v>19</v>
      </c>
    </row>
    <row r="8" spans="1:7" ht="12">
      <c r="A8" t="s">
        <v>206</v>
      </c>
      <c r="B8" s="1" t="s">
        <v>227</v>
      </c>
      <c r="D8" s="1">
        <v>434</v>
      </c>
      <c r="E8" s="1" t="s">
        <v>236</v>
      </c>
      <c r="F8" s="1">
        <v>31</v>
      </c>
      <c r="G8" s="1">
        <v>14</v>
      </c>
    </row>
    <row r="9" spans="1:7" ht="12">
      <c r="A9" t="s">
        <v>207</v>
      </c>
      <c r="B9" s="1" t="s">
        <v>228</v>
      </c>
      <c r="C9" t="s">
        <v>199</v>
      </c>
      <c r="D9" s="1">
        <v>405</v>
      </c>
      <c r="E9" s="1" t="s">
        <v>236</v>
      </c>
      <c r="F9" s="1">
        <v>27</v>
      </c>
      <c r="G9" s="1">
        <v>15</v>
      </c>
    </row>
    <row r="10" spans="1:7" ht="12">
      <c r="A10" t="s">
        <v>208</v>
      </c>
      <c r="B10" s="1" t="s">
        <v>229</v>
      </c>
      <c r="C10" t="s">
        <v>209</v>
      </c>
      <c r="D10" s="1">
        <v>396</v>
      </c>
      <c r="E10" s="1" t="s">
        <v>236</v>
      </c>
      <c r="F10" s="1">
        <v>33</v>
      </c>
      <c r="G10" s="1">
        <v>12</v>
      </c>
    </row>
    <row r="11" spans="1:7" ht="12">
      <c r="A11" t="s">
        <v>212</v>
      </c>
      <c r="B11" s="1" t="s">
        <v>228</v>
      </c>
      <c r="C11" t="s">
        <v>199</v>
      </c>
      <c r="D11" s="1">
        <v>324</v>
      </c>
      <c r="E11" s="1" t="s">
        <v>236</v>
      </c>
      <c r="F11" s="1">
        <v>27</v>
      </c>
      <c r="G11" s="1">
        <v>12</v>
      </c>
    </row>
    <row r="12" spans="1:7" ht="12">
      <c r="A12" t="s">
        <v>213</v>
      </c>
      <c r="B12" s="1" t="s">
        <v>246</v>
      </c>
      <c r="D12" s="1">
        <v>294</v>
      </c>
      <c r="E12" s="1" t="s">
        <v>236</v>
      </c>
      <c r="F12" s="1">
        <v>21</v>
      </c>
      <c r="G12" s="1">
        <v>14</v>
      </c>
    </row>
    <row r="13" spans="1:7" ht="12">
      <c r="A13" t="s">
        <v>214</v>
      </c>
      <c r="B13" s="1" t="s">
        <v>232</v>
      </c>
      <c r="C13" t="s">
        <v>215</v>
      </c>
      <c r="D13" s="1">
        <v>252</v>
      </c>
      <c r="E13" s="1" t="s">
        <v>236</v>
      </c>
      <c r="F13" s="1">
        <v>21</v>
      </c>
      <c r="G13" s="1">
        <v>12</v>
      </c>
    </row>
    <row r="15" spans="1:7" ht="12">
      <c r="A15" t="s">
        <v>194</v>
      </c>
      <c r="B15" s="1" t="s">
        <v>220</v>
      </c>
      <c r="C15" t="s">
        <v>195</v>
      </c>
      <c r="D15" s="9">
        <v>1056</v>
      </c>
      <c r="E15" s="1" t="s">
        <v>234</v>
      </c>
      <c r="F15" s="1">
        <v>48</v>
      </c>
      <c r="G15" s="1">
        <v>22</v>
      </c>
    </row>
    <row r="16" spans="1:7" ht="12">
      <c r="A16" t="s">
        <v>205</v>
      </c>
      <c r="B16" s="1" t="s">
        <v>226</v>
      </c>
      <c r="D16" s="1">
        <v>475</v>
      </c>
      <c r="E16" s="1" t="s">
        <v>234</v>
      </c>
      <c r="F16" s="1">
        <v>25</v>
      </c>
      <c r="G16" s="1">
        <v>19</v>
      </c>
    </row>
    <row r="17" spans="1:7" ht="12">
      <c r="A17" t="s">
        <v>248</v>
      </c>
      <c r="B17" s="1" t="s">
        <v>249</v>
      </c>
      <c r="C17" t="s">
        <v>266</v>
      </c>
      <c r="D17" s="1">
        <f>F17*G17</f>
        <v>403</v>
      </c>
      <c r="E17" s="1" t="s">
        <v>234</v>
      </c>
      <c r="F17" s="1">
        <v>31</v>
      </c>
      <c r="G17" s="1">
        <v>13</v>
      </c>
    </row>
    <row r="18" spans="1:7" ht="12">
      <c r="A18" t="s">
        <v>217</v>
      </c>
      <c r="B18" s="1" t="s">
        <v>225</v>
      </c>
      <c r="D18" s="1">
        <v>162</v>
      </c>
      <c r="E18" s="1" t="s">
        <v>234</v>
      </c>
      <c r="F18" s="1">
        <v>18</v>
      </c>
      <c r="G18" s="1">
        <v>9</v>
      </c>
    </row>
    <row r="19" spans="1:7" ht="12">
      <c r="A19" t="s">
        <v>218</v>
      </c>
      <c r="B19" s="1" t="s">
        <v>221</v>
      </c>
      <c r="D19" s="1">
        <v>4</v>
      </c>
      <c r="E19" s="1" t="s">
        <v>234</v>
      </c>
      <c r="F19" s="1">
        <v>2</v>
      </c>
      <c r="G19" s="1">
        <v>2</v>
      </c>
    </row>
    <row r="20" spans="1:7" ht="12">
      <c r="A20" t="s">
        <v>219</v>
      </c>
      <c r="B20" s="1" t="s">
        <v>220</v>
      </c>
      <c r="C20" t="s">
        <v>195</v>
      </c>
      <c r="D20" s="1">
        <v>1</v>
      </c>
      <c r="E20" s="1" t="s">
        <v>234</v>
      </c>
      <c r="F20" s="1">
        <v>33</v>
      </c>
      <c r="G20" s="1">
        <v>1</v>
      </c>
    </row>
    <row r="22" spans="1:7" ht="12">
      <c r="A22" t="s">
        <v>196</v>
      </c>
      <c r="B22" s="1" t="s">
        <v>221</v>
      </c>
      <c r="C22" t="s">
        <v>197</v>
      </c>
      <c r="D22" s="1">
        <v>943</v>
      </c>
      <c r="E22" s="1" t="s">
        <v>235</v>
      </c>
      <c r="F22" s="1">
        <v>41</v>
      </c>
      <c r="G22" s="1">
        <v>23</v>
      </c>
    </row>
    <row r="23" spans="1:7" ht="12">
      <c r="A23" t="s">
        <v>210</v>
      </c>
      <c r="B23" s="1" t="s">
        <v>221</v>
      </c>
      <c r="C23" t="s">
        <v>197</v>
      </c>
      <c r="D23" s="1">
        <v>495</v>
      </c>
      <c r="E23" s="1" t="s">
        <v>235</v>
      </c>
      <c r="F23" s="1">
        <v>33</v>
      </c>
      <c r="G23" s="1">
        <v>15</v>
      </c>
    </row>
    <row r="24" spans="1:7" ht="12">
      <c r="A24" t="s">
        <v>211</v>
      </c>
      <c r="B24" s="1" t="s">
        <v>230</v>
      </c>
      <c r="C24" t="s">
        <v>197</v>
      </c>
      <c r="D24" s="1">
        <v>350</v>
      </c>
      <c r="E24" s="1" t="s">
        <v>235</v>
      </c>
      <c r="F24" s="1">
        <v>25</v>
      </c>
      <c r="G24" s="1">
        <v>14</v>
      </c>
    </row>
    <row r="25" spans="1:7" ht="12">
      <c r="A25" t="s">
        <v>231</v>
      </c>
      <c r="B25" s="1" t="s">
        <v>221</v>
      </c>
      <c r="C25" t="s">
        <v>197</v>
      </c>
      <c r="D25" s="1">
        <v>276</v>
      </c>
      <c r="E25" s="1" t="s">
        <v>235</v>
      </c>
      <c r="F25" s="1">
        <v>23</v>
      </c>
      <c r="G25" s="1">
        <v>12</v>
      </c>
    </row>
    <row r="26" spans="1:7" ht="12">
      <c r="A26" t="s">
        <v>216</v>
      </c>
      <c r="B26" s="1" t="s">
        <v>221</v>
      </c>
      <c r="C26" t="s">
        <v>197</v>
      </c>
      <c r="D26" s="1">
        <v>180</v>
      </c>
      <c r="E26" s="1" t="s">
        <v>235</v>
      </c>
      <c r="F26" s="1">
        <v>18</v>
      </c>
      <c r="G26" s="1">
        <v>10</v>
      </c>
    </row>
    <row r="27" spans="1:7" ht="12">
      <c r="A27" t="s">
        <v>247</v>
      </c>
      <c r="B27" s="1" t="s">
        <v>221</v>
      </c>
      <c r="C27" t="s">
        <v>197</v>
      </c>
      <c r="D27" s="1">
        <v>684</v>
      </c>
      <c r="E27" s="1" t="s">
        <v>235</v>
      </c>
      <c r="F27" s="1">
        <v>36</v>
      </c>
      <c r="G27" s="1">
        <v>19</v>
      </c>
    </row>
    <row r="29" spans="1:6" ht="12">
      <c r="A29" t="s">
        <v>293</v>
      </c>
      <c r="D29" s="1">
        <f>SUM(D4:D27)</f>
        <v>10003</v>
      </c>
      <c r="E29" s="1">
        <f>SUM(E4:E27)</f>
        <v>0</v>
      </c>
      <c r="F29" s="1">
        <f>SUM(F4:F27)</f>
        <v>644</v>
      </c>
    </row>
  </sheetData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3:D25"/>
  <sheetViews>
    <sheetView workbookViewId="0" topLeftCell="A1">
      <selection activeCell="B26" sqref="B26"/>
    </sheetView>
  </sheetViews>
  <sheetFormatPr defaultColWidth="8.8515625" defaultRowHeight="12.75"/>
  <sheetData>
    <row r="3" spans="1:3" ht="12">
      <c r="A3" t="s">
        <v>315</v>
      </c>
      <c r="B3" t="s">
        <v>316</v>
      </c>
      <c r="C3" t="s">
        <v>317</v>
      </c>
    </row>
    <row r="4" spans="1:3" ht="12">
      <c r="A4" t="s">
        <v>318</v>
      </c>
      <c r="B4" t="s">
        <v>319</v>
      </c>
      <c r="C4" t="s">
        <v>320</v>
      </c>
    </row>
    <row r="5" spans="1:2" ht="12">
      <c r="A5" t="s">
        <v>306</v>
      </c>
      <c r="B5" t="s">
        <v>321</v>
      </c>
    </row>
    <row r="6" spans="1:2" ht="12">
      <c r="A6" t="s">
        <v>322</v>
      </c>
      <c r="B6" t="s">
        <v>41</v>
      </c>
    </row>
    <row r="7" spans="1:2" ht="12">
      <c r="A7" t="s">
        <v>42</v>
      </c>
      <c r="B7" t="s">
        <v>43</v>
      </c>
    </row>
    <row r="8" spans="1:2" ht="12">
      <c r="A8" t="s">
        <v>44</v>
      </c>
      <c r="B8" t="s">
        <v>45</v>
      </c>
    </row>
    <row r="9" spans="1:3" ht="12">
      <c r="A9" t="s">
        <v>46</v>
      </c>
      <c r="B9" t="s">
        <v>45</v>
      </c>
      <c r="C9" t="s">
        <v>79</v>
      </c>
    </row>
    <row r="10" spans="1:3" ht="12">
      <c r="A10" t="s">
        <v>47</v>
      </c>
      <c r="B10" t="s">
        <v>48</v>
      </c>
      <c r="C10" t="s">
        <v>49</v>
      </c>
    </row>
    <row r="11" spans="1:3" ht="12">
      <c r="A11" t="s">
        <v>50</v>
      </c>
      <c r="B11" t="s">
        <v>321</v>
      </c>
      <c r="C11" t="s">
        <v>257</v>
      </c>
    </row>
    <row r="12" spans="1:2" ht="12">
      <c r="A12" t="s">
        <v>300</v>
      </c>
      <c r="B12" t="s">
        <v>51</v>
      </c>
    </row>
    <row r="13" spans="1:2" ht="12">
      <c r="A13" t="s">
        <v>52</v>
      </c>
      <c r="B13" t="s">
        <v>53</v>
      </c>
    </row>
    <row r="14" spans="1:2" ht="12">
      <c r="A14" t="s">
        <v>54</v>
      </c>
      <c r="B14" t="s">
        <v>55</v>
      </c>
    </row>
    <row r="15" spans="1:2" ht="12">
      <c r="A15" t="s">
        <v>282</v>
      </c>
      <c r="B15" t="s">
        <v>56</v>
      </c>
    </row>
    <row r="16" spans="1:2" ht="12">
      <c r="A16" t="s">
        <v>217</v>
      </c>
      <c r="B16" t="s">
        <v>57</v>
      </c>
    </row>
    <row r="17" spans="1:4" ht="12">
      <c r="A17" t="s">
        <v>208</v>
      </c>
      <c r="B17" t="s">
        <v>48</v>
      </c>
      <c r="C17" t="s">
        <v>81</v>
      </c>
      <c r="D17" t="s">
        <v>82</v>
      </c>
    </row>
    <row r="18" spans="1:2" ht="12">
      <c r="A18" t="s">
        <v>278</v>
      </c>
      <c r="B18" t="s">
        <v>58</v>
      </c>
    </row>
    <row r="19" spans="1:2" ht="12">
      <c r="A19" t="s">
        <v>59</v>
      </c>
      <c r="B19" t="s">
        <v>60</v>
      </c>
    </row>
    <row r="20" spans="1:2" ht="12">
      <c r="A20" t="s">
        <v>248</v>
      </c>
      <c r="B20" t="s">
        <v>61</v>
      </c>
    </row>
    <row r="21" spans="1:2" ht="12">
      <c r="A21" t="s">
        <v>62</v>
      </c>
      <c r="B21" t="s">
        <v>63</v>
      </c>
    </row>
    <row r="22" spans="1:2" ht="12">
      <c r="A22" t="s">
        <v>283</v>
      </c>
      <c r="B22" t="s">
        <v>64</v>
      </c>
    </row>
    <row r="23" spans="1:2" ht="12">
      <c r="A23" t="s">
        <v>259</v>
      </c>
      <c r="B23" t="s">
        <v>65</v>
      </c>
    </row>
    <row r="24" spans="1:3" ht="12">
      <c r="A24" t="s">
        <v>208</v>
      </c>
      <c r="B24" t="s">
        <v>48</v>
      </c>
      <c r="C24" s="31" t="s">
        <v>80</v>
      </c>
    </row>
    <row r="25" spans="1:3" ht="12">
      <c r="A25" t="s">
        <v>108</v>
      </c>
      <c r="B25" t="s">
        <v>113</v>
      </c>
      <c r="C25" s="31" t="s">
        <v>114</v>
      </c>
    </row>
  </sheetData>
  <hyperlinks>
    <hyperlink ref="C24" r:id="rId1" display="w4nz@arrl.net"/>
    <hyperlink ref="C25" r:id="rId2" display="w0mu@w0mu.com"/>
  </hyperlink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5"/>
  <sheetViews>
    <sheetView workbookViewId="0" topLeftCell="A1">
      <selection activeCell="E25" sqref="E25"/>
    </sheetView>
  </sheetViews>
  <sheetFormatPr defaultColWidth="8.8515625" defaultRowHeight="12.75"/>
  <cols>
    <col min="1" max="1" width="19.00390625" style="0" customWidth="1"/>
  </cols>
  <sheetData>
    <row r="1" ht="12">
      <c r="A1" s="4" t="s">
        <v>251</v>
      </c>
    </row>
    <row r="3" spans="1:9" ht="12.75" thickBot="1">
      <c r="A3" s="10" t="s">
        <v>265</v>
      </c>
      <c r="B3" s="11" t="s">
        <v>178</v>
      </c>
      <c r="C3" s="12" t="s">
        <v>179</v>
      </c>
      <c r="D3" s="12"/>
      <c r="E3" s="11" t="s">
        <v>239</v>
      </c>
      <c r="F3" s="11" t="s">
        <v>242</v>
      </c>
      <c r="G3" s="11" t="s">
        <v>237</v>
      </c>
      <c r="H3" s="11" t="s">
        <v>238</v>
      </c>
      <c r="I3" s="11" t="s">
        <v>260</v>
      </c>
    </row>
    <row r="4" spans="1:14" ht="12">
      <c r="A4" t="s">
        <v>253</v>
      </c>
      <c r="B4" t="s">
        <v>261</v>
      </c>
      <c r="E4" s="16">
        <v>1100</v>
      </c>
      <c r="F4" t="s">
        <v>236</v>
      </c>
      <c r="G4">
        <v>44</v>
      </c>
      <c r="H4">
        <v>25</v>
      </c>
      <c r="I4">
        <v>0.5</v>
      </c>
      <c r="N4" s="16"/>
    </row>
    <row r="5" spans="1:14" ht="12">
      <c r="A5" t="s">
        <v>198</v>
      </c>
      <c r="B5" t="s">
        <v>222</v>
      </c>
      <c r="C5" t="s">
        <v>199</v>
      </c>
      <c r="E5">
        <v>936</v>
      </c>
      <c r="F5" t="s">
        <v>236</v>
      </c>
      <c r="G5">
        <v>39</v>
      </c>
      <c r="H5">
        <v>24</v>
      </c>
      <c r="I5">
        <v>0.5</v>
      </c>
      <c r="N5" s="16"/>
    </row>
    <row r="6" spans="1:9" ht="12">
      <c r="A6" t="s">
        <v>200</v>
      </c>
      <c r="B6" t="s">
        <v>223</v>
      </c>
      <c r="C6" t="s">
        <v>201</v>
      </c>
      <c r="E6">
        <v>864</v>
      </c>
      <c r="F6" t="s">
        <v>236</v>
      </c>
      <c r="G6">
        <v>36</v>
      </c>
      <c r="H6">
        <v>24</v>
      </c>
      <c r="I6">
        <v>0.5</v>
      </c>
    </row>
    <row r="7" spans="1:9" ht="12">
      <c r="A7" t="s">
        <v>202</v>
      </c>
      <c r="B7" t="s">
        <v>224</v>
      </c>
      <c r="C7" t="s">
        <v>203</v>
      </c>
      <c r="E7">
        <v>800</v>
      </c>
      <c r="F7" t="s">
        <v>236</v>
      </c>
      <c r="G7">
        <v>40</v>
      </c>
      <c r="H7">
        <v>20</v>
      </c>
      <c r="I7" s="17">
        <v>0.019444444444444445</v>
      </c>
    </row>
    <row r="8" spans="1:13" ht="12">
      <c r="A8" t="s">
        <v>204</v>
      </c>
      <c r="B8" t="s">
        <v>233</v>
      </c>
      <c r="E8">
        <v>680</v>
      </c>
      <c r="F8" t="s">
        <v>236</v>
      </c>
      <c r="G8">
        <v>34</v>
      </c>
      <c r="H8">
        <v>20</v>
      </c>
      <c r="I8">
        <v>0.5</v>
      </c>
      <c r="M8" s="17"/>
    </row>
    <row r="9" spans="1:13" ht="12">
      <c r="A9" t="s">
        <v>207</v>
      </c>
      <c r="B9" t="s">
        <v>228</v>
      </c>
      <c r="C9" t="s">
        <v>199</v>
      </c>
      <c r="E9">
        <v>580</v>
      </c>
      <c r="F9" t="s">
        <v>236</v>
      </c>
      <c r="G9">
        <v>29</v>
      </c>
      <c r="H9">
        <v>20</v>
      </c>
      <c r="I9">
        <v>0.5</v>
      </c>
      <c r="M9" s="17"/>
    </row>
    <row r="10" spans="1:9" ht="12">
      <c r="A10" t="s">
        <v>208</v>
      </c>
      <c r="B10" t="s">
        <v>229</v>
      </c>
      <c r="C10" t="s">
        <v>209</v>
      </c>
      <c r="E10">
        <v>364</v>
      </c>
      <c r="F10" t="s">
        <v>236</v>
      </c>
      <c r="G10">
        <v>28</v>
      </c>
      <c r="H10">
        <v>13</v>
      </c>
      <c r="I10">
        <v>0.5</v>
      </c>
    </row>
    <row r="11" spans="1:9" ht="12">
      <c r="A11" t="s">
        <v>256</v>
      </c>
      <c r="B11" t="s">
        <v>263</v>
      </c>
      <c r="C11" t="s">
        <v>257</v>
      </c>
      <c r="E11">
        <v>315</v>
      </c>
      <c r="F11" t="s">
        <v>236</v>
      </c>
      <c r="G11">
        <v>21</v>
      </c>
      <c r="H11">
        <v>15</v>
      </c>
      <c r="I11">
        <v>0.5</v>
      </c>
    </row>
    <row r="12" spans="1:9" ht="12">
      <c r="A12" t="s">
        <v>213</v>
      </c>
      <c r="B12" t="s">
        <v>264</v>
      </c>
      <c r="E12">
        <v>1</v>
      </c>
      <c r="F12" t="s">
        <v>236</v>
      </c>
      <c r="G12">
        <v>1</v>
      </c>
      <c r="H12">
        <v>1</v>
      </c>
      <c r="I12">
        <v>0.05</v>
      </c>
    </row>
    <row r="13" spans="1:9" ht="12">
      <c r="A13" t="s">
        <v>252</v>
      </c>
      <c r="B13" t="s">
        <v>221</v>
      </c>
      <c r="C13" t="s">
        <v>197</v>
      </c>
      <c r="E13" s="16">
        <v>1125</v>
      </c>
      <c r="F13" t="s">
        <v>197</v>
      </c>
      <c r="G13">
        <v>45</v>
      </c>
      <c r="H13">
        <v>25</v>
      </c>
      <c r="I13">
        <v>0.5</v>
      </c>
    </row>
    <row r="14" spans="1:9" ht="12">
      <c r="A14" t="s">
        <v>210</v>
      </c>
      <c r="B14" t="s">
        <v>221</v>
      </c>
      <c r="C14" t="s">
        <v>197</v>
      </c>
      <c r="E14">
        <v>756</v>
      </c>
      <c r="F14" t="s">
        <v>197</v>
      </c>
      <c r="G14">
        <v>36</v>
      </c>
      <c r="H14">
        <v>21</v>
      </c>
      <c r="I14" s="17">
        <v>0.020833333333333332</v>
      </c>
    </row>
    <row r="15" spans="1:9" ht="12">
      <c r="A15" t="s">
        <v>247</v>
      </c>
      <c r="B15" t="s">
        <v>221</v>
      </c>
      <c r="C15" t="s">
        <v>197</v>
      </c>
      <c r="E15">
        <v>684</v>
      </c>
      <c r="F15" t="s">
        <v>197</v>
      </c>
      <c r="G15">
        <v>36</v>
      </c>
      <c r="H15">
        <v>19</v>
      </c>
      <c r="I15">
        <v>0.5</v>
      </c>
    </row>
    <row r="16" spans="1:9" ht="12">
      <c r="A16" t="s">
        <v>211</v>
      </c>
      <c r="B16" t="s">
        <v>221</v>
      </c>
      <c r="C16" t="s">
        <v>197</v>
      </c>
      <c r="E16">
        <v>330</v>
      </c>
      <c r="F16" t="s">
        <v>197</v>
      </c>
      <c r="G16">
        <v>22</v>
      </c>
      <c r="H16">
        <v>15</v>
      </c>
      <c r="I16" t="s">
        <v>270</v>
      </c>
    </row>
    <row r="17" spans="1:9" ht="12">
      <c r="A17" t="s">
        <v>216</v>
      </c>
      <c r="B17" t="s">
        <v>221</v>
      </c>
      <c r="C17" t="s">
        <v>197</v>
      </c>
      <c r="E17">
        <v>135</v>
      </c>
      <c r="F17" t="s">
        <v>197</v>
      </c>
      <c r="G17">
        <v>15</v>
      </c>
      <c r="H17">
        <v>9</v>
      </c>
      <c r="I17">
        <v>0.5</v>
      </c>
    </row>
    <row r="18" spans="1:9" ht="12">
      <c r="A18" t="s">
        <v>254</v>
      </c>
      <c r="B18" t="s">
        <v>262</v>
      </c>
      <c r="C18" t="s">
        <v>197</v>
      </c>
      <c r="E18">
        <v>756</v>
      </c>
      <c r="F18" t="s">
        <v>234</v>
      </c>
      <c r="G18">
        <v>42</v>
      </c>
      <c r="H18">
        <v>18</v>
      </c>
      <c r="I18" s="18" t="s">
        <v>255</v>
      </c>
    </row>
    <row r="19" spans="1:9" ht="12">
      <c r="A19" t="s">
        <v>205</v>
      </c>
      <c r="B19" t="s">
        <v>226</v>
      </c>
      <c r="E19">
        <v>726</v>
      </c>
      <c r="F19" t="s">
        <v>234</v>
      </c>
      <c r="G19">
        <v>33</v>
      </c>
      <c r="H19">
        <v>22</v>
      </c>
      <c r="I19">
        <v>0.5</v>
      </c>
    </row>
    <row r="20" spans="1:9" ht="12">
      <c r="A20" t="s">
        <v>248</v>
      </c>
      <c r="B20" t="s">
        <v>249</v>
      </c>
      <c r="C20" t="s">
        <v>266</v>
      </c>
      <c r="E20">
        <v>260</v>
      </c>
      <c r="F20" t="s">
        <v>234</v>
      </c>
      <c r="G20">
        <v>26</v>
      </c>
      <c r="H20">
        <v>10</v>
      </c>
      <c r="I20">
        <v>0.5</v>
      </c>
    </row>
    <row r="21" spans="1:9" ht="12">
      <c r="A21" t="s">
        <v>258</v>
      </c>
      <c r="B21" t="s">
        <v>220</v>
      </c>
      <c r="C21" t="s">
        <v>195</v>
      </c>
      <c r="E21">
        <v>189</v>
      </c>
      <c r="F21" t="s">
        <v>234</v>
      </c>
      <c r="G21">
        <v>21</v>
      </c>
      <c r="H21">
        <v>9</v>
      </c>
      <c r="I21">
        <v>0.5</v>
      </c>
    </row>
    <row r="22" spans="1:9" ht="12">
      <c r="A22" t="s">
        <v>259</v>
      </c>
      <c r="B22" t="s">
        <v>262</v>
      </c>
      <c r="E22">
        <v>60</v>
      </c>
      <c r="F22" t="s">
        <v>234</v>
      </c>
      <c r="G22">
        <v>10</v>
      </c>
      <c r="H22">
        <v>6</v>
      </c>
      <c r="I22">
        <v>0.3</v>
      </c>
    </row>
    <row r="23" spans="1:9" ht="12">
      <c r="A23" t="s">
        <v>218</v>
      </c>
      <c r="B23" t="s">
        <v>221</v>
      </c>
      <c r="E23">
        <v>1</v>
      </c>
      <c r="F23" t="s">
        <v>234</v>
      </c>
      <c r="G23">
        <v>1</v>
      </c>
      <c r="H23">
        <v>1</v>
      </c>
      <c r="I23">
        <v>2</v>
      </c>
    </row>
    <row r="25" spans="1:7" ht="12">
      <c r="A25" t="s">
        <v>294</v>
      </c>
      <c r="E25" s="16">
        <f>SUM(E4:E23)</f>
        <v>10662</v>
      </c>
      <c r="F25" s="16"/>
      <c r="G25" s="16">
        <f>SUM(G4:G23)</f>
        <v>559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workbookViewId="0" topLeftCell="A2">
      <selection activeCell="D35" sqref="D35"/>
    </sheetView>
  </sheetViews>
  <sheetFormatPr defaultColWidth="8.8515625" defaultRowHeight="12.75"/>
  <cols>
    <col min="1" max="1" width="12.7109375" style="0" customWidth="1"/>
  </cols>
  <sheetData>
    <row r="1" ht="12">
      <c r="A1" s="4" t="s">
        <v>271</v>
      </c>
    </row>
    <row r="3" spans="1:8" ht="12.75" thickBot="1">
      <c r="A3" s="10" t="s">
        <v>272</v>
      </c>
      <c r="B3" s="11" t="s">
        <v>178</v>
      </c>
      <c r="C3" s="12" t="s">
        <v>179</v>
      </c>
      <c r="D3" s="11" t="s">
        <v>239</v>
      </c>
      <c r="E3" s="11" t="s">
        <v>242</v>
      </c>
      <c r="F3" s="11" t="s">
        <v>237</v>
      </c>
      <c r="G3" s="11" t="s">
        <v>238</v>
      </c>
      <c r="H3" s="11" t="s">
        <v>260</v>
      </c>
    </row>
    <row r="4" spans="1:10" ht="12">
      <c r="A4" t="s">
        <v>211</v>
      </c>
      <c r="B4" t="s">
        <v>230</v>
      </c>
      <c r="C4" t="s">
        <v>197</v>
      </c>
      <c r="D4">
        <v>595</v>
      </c>
      <c r="E4" t="s">
        <v>289</v>
      </c>
      <c r="F4">
        <v>35</v>
      </c>
      <c r="G4">
        <v>17</v>
      </c>
      <c r="H4" t="s">
        <v>275</v>
      </c>
      <c r="J4">
        <f>F4*G4-D4</f>
        <v>0</v>
      </c>
    </row>
    <row r="5" spans="1:10" ht="12">
      <c r="A5" t="s">
        <v>200</v>
      </c>
      <c r="C5" t="s">
        <v>201</v>
      </c>
      <c r="D5" s="16">
        <v>1326</v>
      </c>
      <c r="E5" t="s">
        <v>287</v>
      </c>
      <c r="F5">
        <v>51</v>
      </c>
      <c r="G5">
        <v>26</v>
      </c>
      <c r="H5">
        <v>0.5</v>
      </c>
      <c r="J5">
        <f aca="true" t="shared" si="0" ref="J5:J31">F5*G5-D5</f>
        <v>0</v>
      </c>
    </row>
    <row r="6" spans="1:10" ht="12">
      <c r="A6" t="s">
        <v>253</v>
      </c>
      <c r="D6" s="16">
        <v>1081</v>
      </c>
      <c r="E6" t="s">
        <v>287</v>
      </c>
      <c r="F6">
        <v>47</v>
      </c>
      <c r="G6">
        <v>23</v>
      </c>
      <c r="H6">
        <v>0.5</v>
      </c>
      <c r="J6">
        <f t="shared" si="0"/>
        <v>0</v>
      </c>
    </row>
    <row r="7" spans="1:12" ht="12">
      <c r="A7" t="s">
        <v>277</v>
      </c>
      <c r="C7" t="s">
        <v>201</v>
      </c>
      <c r="D7">
        <v>903</v>
      </c>
      <c r="E7" t="s">
        <v>287</v>
      </c>
      <c r="F7">
        <v>43</v>
      </c>
      <c r="G7">
        <v>21</v>
      </c>
      <c r="H7">
        <v>0.5</v>
      </c>
      <c r="J7">
        <f t="shared" si="0"/>
        <v>0</v>
      </c>
      <c r="L7" s="26" t="s">
        <v>95</v>
      </c>
    </row>
    <row r="8" spans="1:10" ht="12">
      <c r="A8" t="s">
        <v>208</v>
      </c>
      <c r="C8" t="s">
        <v>209</v>
      </c>
      <c r="D8">
        <v>770</v>
      </c>
      <c r="E8" t="s">
        <v>287</v>
      </c>
      <c r="F8">
        <v>35</v>
      </c>
      <c r="G8">
        <v>22</v>
      </c>
      <c r="H8">
        <v>0.5</v>
      </c>
      <c r="J8">
        <f t="shared" si="0"/>
        <v>0</v>
      </c>
    </row>
    <row r="9" spans="1:10" ht="12">
      <c r="A9" t="s">
        <v>278</v>
      </c>
      <c r="C9" t="s">
        <v>209</v>
      </c>
      <c r="D9">
        <v>740</v>
      </c>
      <c r="E9" t="s">
        <v>287</v>
      </c>
      <c r="F9">
        <v>37</v>
      </c>
      <c r="G9">
        <v>20</v>
      </c>
      <c r="H9">
        <v>0.5</v>
      </c>
      <c r="J9">
        <f t="shared" si="0"/>
        <v>0</v>
      </c>
    </row>
    <row r="10" spans="1:10" ht="12">
      <c r="A10" t="s">
        <v>198</v>
      </c>
      <c r="D10">
        <v>640</v>
      </c>
      <c r="E10" t="s">
        <v>287</v>
      </c>
      <c r="F10">
        <v>40</v>
      </c>
      <c r="G10">
        <v>16</v>
      </c>
      <c r="H10">
        <v>0.5</v>
      </c>
      <c r="J10">
        <f t="shared" si="0"/>
        <v>0</v>
      </c>
    </row>
    <row r="11" spans="1:10" ht="12">
      <c r="A11" t="s">
        <v>256</v>
      </c>
      <c r="C11" t="s">
        <v>288</v>
      </c>
      <c r="D11">
        <v>532</v>
      </c>
      <c r="E11" t="s">
        <v>287</v>
      </c>
      <c r="F11">
        <v>28</v>
      </c>
      <c r="G11">
        <v>19</v>
      </c>
      <c r="H11">
        <v>0.5</v>
      </c>
      <c r="J11">
        <f t="shared" si="0"/>
        <v>0</v>
      </c>
    </row>
    <row r="12" spans="1:10" ht="12">
      <c r="A12" t="s">
        <v>207</v>
      </c>
      <c r="C12" t="s">
        <v>199</v>
      </c>
      <c r="D12">
        <v>308</v>
      </c>
      <c r="E12" t="s">
        <v>287</v>
      </c>
      <c r="F12">
        <v>22</v>
      </c>
      <c r="G12">
        <v>14</v>
      </c>
      <c r="H12">
        <v>0.5</v>
      </c>
      <c r="J12">
        <f t="shared" si="0"/>
        <v>0</v>
      </c>
    </row>
    <row r="13" spans="1:10" ht="12">
      <c r="A13" t="s">
        <v>213</v>
      </c>
      <c r="D13">
        <v>260</v>
      </c>
      <c r="E13" t="s">
        <v>287</v>
      </c>
      <c r="F13">
        <v>20</v>
      </c>
      <c r="G13">
        <v>13</v>
      </c>
      <c r="H13">
        <v>0.5</v>
      </c>
      <c r="J13">
        <f t="shared" si="0"/>
        <v>0</v>
      </c>
    </row>
    <row r="14" spans="1:10" ht="12">
      <c r="A14" t="s">
        <v>196</v>
      </c>
      <c r="C14" t="s">
        <v>197</v>
      </c>
      <c r="D14" s="16">
        <v>1485</v>
      </c>
      <c r="E14" t="s">
        <v>289</v>
      </c>
      <c r="F14">
        <v>55</v>
      </c>
      <c r="G14">
        <v>27</v>
      </c>
      <c r="H14">
        <v>0.5</v>
      </c>
      <c r="J14">
        <f t="shared" si="0"/>
        <v>0</v>
      </c>
    </row>
    <row r="15" spans="1:10" ht="12">
      <c r="A15" t="s">
        <v>247</v>
      </c>
      <c r="C15" t="s">
        <v>197</v>
      </c>
      <c r="D15">
        <v>861</v>
      </c>
      <c r="E15" t="s">
        <v>289</v>
      </c>
      <c r="F15">
        <v>41</v>
      </c>
      <c r="G15">
        <v>21</v>
      </c>
      <c r="H15">
        <v>0.5</v>
      </c>
      <c r="J15">
        <f t="shared" si="0"/>
        <v>0</v>
      </c>
    </row>
    <row r="16" spans="1:10" ht="12">
      <c r="A16" t="s">
        <v>231</v>
      </c>
      <c r="C16" t="s">
        <v>197</v>
      </c>
      <c r="D16">
        <v>627</v>
      </c>
      <c r="E16" t="s">
        <v>289</v>
      </c>
      <c r="F16">
        <v>33</v>
      </c>
      <c r="G16">
        <v>19</v>
      </c>
      <c r="H16">
        <v>0.5</v>
      </c>
      <c r="J16">
        <f t="shared" si="0"/>
        <v>0</v>
      </c>
    </row>
    <row r="17" spans="1:10" ht="12">
      <c r="A17" t="s">
        <v>210</v>
      </c>
      <c r="C17" t="s">
        <v>197</v>
      </c>
      <c r="D17">
        <v>589</v>
      </c>
      <c r="E17" t="s">
        <v>289</v>
      </c>
      <c r="F17">
        <v>31</v>
      </c>
      <c r="G17">
        <v>19</v>
      </c>
      <c r="H17">
        <v>0.5</v>
      </c>
      <c r="J17">
        <f t="shared" si="0"/>
        <v>0</v>
      </c>
    </row>
    <row r="18" spans="1:10" ht="12">
      <c r="A18" t="s">
        <v>216</v>
      </c>
      <c r="C18" t="s">
        <v>197</v>
      </c>
      <c r="D18">
        <v>442</v>
      </c>
      <c r="E18" t="s">
        <v>289</v>
      </c>
      <c r="F18">
        <v>26</v>
      </c>
      <c r="G18">
        <v>17</v>
      </c>
      <c r="H18">
        <v>0.5</v>
      </c>
      <c r="J18">
        <f t="shared" si="0"/>
        <v>0</v>
      </c>
    </row>
    <row r="19" spans="1:10" ht="12">
      <c r="A19" t="s">
        <v>280</v>
      </c>
      <c r="C19" t="s">
        <v>197</v>
      </c>
      <c r="D19">
        <v>162</v>
      </c>
      <c r="E19" t="s">
        <v>289</v>
      </c>
      <c r="F19">
        <v>18</v>
      </c>
      <c r="G19">
        <v>9</v>
      </c>
      <c r="H19">
        <v>0.5</v>
      </c>
      <c r="J19">
        <f t="shared" si="0"/>
        <v>0</v>
      </c>
    </row>
    <row r="20" spans="1:10" ht="12">
      <c r="A20" t="s">
        <v>281</v>
      </c>
      <c r="C20" t="s">
        <v>197</v>
      </c>
      <c r="D20">
        <v>112</v>
      </c>
      <c r="E20" t="s">
        <v>289</v>
      </c>
      <c r="F20">
        <v>16</v>
      </c>
      <c r="G20">
        <v>7</v>
      </c>
      <c r="H20">
        <v>0.5</v>
      </c>
      <c r="J20">
        <f t="shared" si="0"/>
        <v>0</v>
      </c>
    </row>
    <row r="21" spans="1:10" ht="12">
      <c r="A21" t="s">
        <v>194</v>
      </c>
      <c r="C21" t="s">
        <v>195</v>
      </c>
      <c r="D21" s="16">
        <v>1624</v>
      </c>
      <c r="E21" t="s">
        <v>290</v>
      </c>
      <c r="F21">
        <v>58</v>
      </c>
      <c r="G21">
        <v>28</v>
      </c>
      <c r="H21">
        <v>0.5</v>
      </c>
      <c r="J21">
        <f t="shared" si="0"/>
        <v>0</v>
      </c>
    </row>
    <row r="22" spans="1:10" ht="12">
      <c r="A22" t="s">
        <v>282</v>
      </c>
      <c r="C22" t="s">
        <v>266</v>
      </c>
      <c r="D22">
        <v>918</v>
      </c>
      <c r="E22" t="s">
        <v>290</v>
      </c>
      <c r="F22">
        <v>51</v>
      </c>
      <c r="G22">
        <v>18</v>
      </c>
      <c r="H22">
        <v>0.5</v>
      </c>
      <c r="J22">
        <f t="shared" si="0"/>
        <v>0</v>
      </c>
    </row>
    <row r="23" spans="1:10" ht="12">
      <c r="A23" t="s">
        <v>205</v>
      </c>
      <c r="D23">
        <v>897</v>
      </c>
      <c r="E23" t="s">
        <v>290</v>
      </c>
      <c r="F23">
        <v>39</v>
      </c>
      <c r="G23">
        <v>23</v>
      </c>
      <c r="H23">
        <v>0.5</v>
      </c>
      <c r="J23">
        <f t="shared" si="0"/>
        <v>0</v>
      </c>
    </row>
    <row r="24" spans="1:10" ht="12">
      <c r="A24" t="s">
        <v>206</v>
      </c>
      <c r="D24">
        <v>864</v>
      </c>
      <c r="E24" t="s">
        <v>290</v>
      </c>
      <c r="F24">
        <v>36</v>
      </c>
      <c r="G24">
        <v>24</v>
      </c>
      <c r="H24">
        <v>0.5</v>
      </c>
      <c r="J24">
        <f t="shared" si="0"/>
        <v>0</v>
      </c>
    </row>
    <row r="25" spans="1:10" ht="12">
      <c r="A25" t="s">
        <v>219</v>
      </c>
      <c r="C25" t="s">
        <v>195</v>
      </c>
      <c r="D25">
        <v>792</v>
      </c>
      <c r="E25" t="s">
        <v>290</v>
      </c>
      <c r="F25">
        <v>44</v>
      </c>
      <c r="G25">
        <v>18</v>
      </c>
      <c r="H25">
        <v>0.45</v>
      </c>
      <c r="J25">
        <f t="shared" si="0"/>
        <v>0</v>
      </c>
    </row>
    <row r="26" spans="1:10" ht="12">
      <c r="A26" t="s">
        <v>248</v>
      </c>
      <c r="C26" t="s">
        <v>266</v>
      </c>
      <c r="D26">
        <v>600</v>
      </c>
      <c r="E26" t="s">
        <v>290</v>
      </c>
      <c r="F26">
        <v>40</v>
      </c>
      <c r="G26">
        <v>15</v>
      </c>
      <c r="H26">
        <v>0.5</v>
      </c>
      <c r="J26">
        <f t="shared" si="0"/>
        <v>0</v>
      </c>
    </row>
    <row r="27" spans="1:10" ht="12">
      <c r="A27" t="s">
        <v>259</v>
      </c>
      <c r="D27">
        <v>434</v>
      </c>
      <c r="E27" t="s">
        <v>290</v>
      </c>
      <c r="F27">
        <v>31</v>
      </c>
      <c r="G27">
        <v>14</v>
      </c>
      <c r="H27">
        <v>0.5</v>
      </c>
      <c r="J27">
        <f t="shared" si="0"/>
        <v>0</v>
      </c>
    </row>
    <row r="28" spans="1:10" ht="12">
      <c r="A28" t="s">
        <v>283</v>
      </c>
      <c r="C28" t="s">
        <v>291</v>
      </c>
      <c r="D28">
        <v>168</v>
      </c>
      <c r="E28" t="s">
        <v>290</v>
      </c>
      <c r="F28">
        <v>21</v>
      </c>
      <c r="G28">
        <v>8</v>
      </c>
      <c r="H28">
        <v>0.5</v>
      </c>
      <c r="J28">
        <f t="shared" si="0"/>
        <v>0</v>
      </c>
    </row>
    <row r="29" spans="1:10" ht="12">
      <c r="A29" t="s">
        <v>217</v>
      </c>
      <c r="D29">
        <v>108</v>
      </c>
      <c r="E29" t="s">
        <v>290</v>
      </c>
      <c r="F29">
        <v>12</v>
      </c>
      <c r="G29">
        <v>9</v>
      </c>
      <c r="H29" t="s">
        <v>292</v>
      </c>
      <c r="J29">
        <f t="shared" si="0"/>
        <v>0</v>
      </c>
    </row>
    <row r="30" spans="1:10" ht="12">
      <c r="A30" t="s">
        <v>218</v>
      </c>
      <c r="D30">
        <v>4</v>
      </c>
      <c r="E30" t="s">
        <v>290</v>
      </c>
      <c r="F30">
        <v>2</v>
      </c>
      <c r="G30">
        <v>2</v>
      </c>
      <c r="H30">
        <v>0.5</v>
      </c>
      <c r="J30">
        <f t="shared" si="0"/>
        <v>0</v>
      </c>
    </row>
    <row r="31" spans="1:10" ht="12">
      <c r="A31" t="s">
        <v>284</v>
      </c>
      <c r="C31" t="s">
        <v>285</v>
      </c>
      <c r="D31">
        <v>290</v>
      </c>
      <c r="E31" t="s">
        <v>290</v>
      </c>
      <c r="F31">
        <v>29</v>
      </c>
      <c r="G31">
        <v>10</v>
      </c>
      <c r="H31">
        <v>0.5</v>
      </c>
      <c r="J31">
        <f t="shared" si="0"/>
        <v>0</v>
      </c>
    </row>
    <row r="33" spans="4:6" ht="12">
      <c r="D33">
        <f>SUM(D4:D31)</f>
        <v>18132</v>
      </c>
      <c r="E33">
        <f>SUM(E4:E31)</f>
        <v>0</v>
      </c>
      <c r="F33">
        <f>SUM(F4:F31)</f>
        <v>941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31"/>
  <sheetViews>
    <sheetView workbookViewId="0" topLeftCell="A2">
      <selection activeCell="E32" sqref="E32"/>
    </sheetView>
  </sheetViews>
  <sheetFormatPr defaultColWidth="8.8515625" defaultRowHeight="12.75"/>
  <cols>
    <col min="1" max="1" width="16.28125" style="0" customWidth="1"/>
  </cols>
  <sheetData>
    <row r="1" ht="12">
      <c r="A1" s="4" t="s">
        <v>295</v>
      </c>
    </row>
    <row r="3" spans="1:9" ht="12.75" thickBot="1">
      <c r="A3" s="10" t="s">
        <v>296</v>
      </c>
      <c r="B3" s="11" t="s">
        <v>178</v>
      </c>
      <c r="C3" s="12" t="s">
        <v>179</v>
      </c>
      <c r="D3" s="12"/>
      <c r="E3" s="11" t="s">
        <v>239</v>
      </c>
      <c r="F3" s="11" t="s">
        <v>242</v>
      </c>
      <c r="G3" s="11" t="s">
        <v>237</v>
      </c>
      <c r="H3" s="11" t="s">
        <v>238</v>
      </c>
      <c r="I3" s="11" t="s">
        <v>260</v>
      </c>
    </row>
    <row r="4" spans="1:11" ht="12">
      <c r="A4" t="s">
        <v>277</v>
      </c>
      <c r="C4" t="s">
        <v>201</v>
      </c>
      <c r="E4" s="16">
        <v>1624</v>
      </c>
      <c r="F4" t="s">
        <v>236</v>
      </c>
      <c r="G4">
        <v>58</v>
      </c>
      <c r="H4">
        <v>28</v>
      </c>
      <c r="I4">
        <v>0.5</v>
      </c>
      <c r="K4">
        <f>G4*H4-E4</f>
        <v>0</v>
      </c>
    </row>
    <row r="5" spans="1:11" ht="12">
      <c r="A5" t="s">
        <v>200</v>
      </c>
      <c r="C5" t="s">
        <v>201</v>
      </c>
      <c r="E5" s="16">
        <v>1596</v>
      </c>
      <c r="F5" t="s">
        <v>236</v>
      </c>
      <c r="G5">
        <v>57</v>
      </c>
      <c r="H5">
        <v>28</v>
      </c>
      <c r="I5">
        <v>0.5</v>
      </c>
      <c r="K5">
        <f aca="true" t="shared" si="0" ref="K5:K30">G5*H5-E5</f>
        <v>0</v>
      </c>
    </row>
    <row r="6" spans="1:11" ht="12">
      <c r="A6" t="s">
        <v>253</v>
      </c>
      <c r="E6" s="16">
        <v>1508</v>
      </c>
      <c r="F6" t="s">
        <v>236</v>
      </c>
      <c r="G6">
        <v>58</v>
      </c>
      <c r="H6">
        <v>26</v>
      </c>
      <c r="I6">
        <v>0.5</v>
      </c>
      <c r="K6">
        <f t="shared" si="0"/>
        <v>0</v>
      </c>
    </row>
    <row r="7" spans="1:11" ht="12">
      <c r="A7" t="s">
        <v>208</v>
      </c>
      <c r="C7" t="s">
        <v>209</v>
      </c>
      <c r="E7" s="16">
        <v>1075</v>
      </c>
      <c r="F7" t="s">
        <v>236</v>
      </c>
      <c r="G7">
        <v>43</v>
      </c>
      <c r="H7">
        <v>25</v>
      </c>
      <c r="I7">
        <v>0.5</v>
      </c>
      <c r="K7">
        <f t="shared" si="0"/>
        <v>0</v>
      </c>
    </row>
    <row r="8" spans="1:11" ht="12">
      <c r="A8" t="s">
        <v>198</v>
      </c>
      <c r="C8" t="s">
        <v>199</v>
      </c>
      <c r="E8">
        <v>984</v>
      </c>
      <c r="F8" t="s">
        <v>236</v>
      </c>
      <c r="G8">
        <v>41</v>
      </c>
      <c r="H8">
        <v>24</v>
      </c>
      <c r="I8">
        <v>0.5</v>
      </c>
      <c r="K8">
        <f t="shared" si="0"/>
        <v>0</v>
      </c>
    </row>
    <row r="9" spans="1:11" ht="12">
      <c r="A9" t="s">
        <v>206</v>
      </c>
      <c r="C9" t="s">
        <v>297</v>
      </c>
      <c r="E9">
        <v>925</v>
      </c>
      <c r="F9" t="s">
        <v>236</v>
      </c>
      <c r="G9">
        <v>37</v>
      </c>
      <c r="H9">
        <v>25</v>
      </c>
      <c r="I9">
        <v>0.5</v>
      </c>
      <c r="K9">
        <f t="shared" si="0"/>
        <v>0</v>
      </c>
    </row>
    <row r="10" spans="1:11" ht="12">
      <c r="A10" t="s">
        <v>202</v>
      </c>
      <c r="C10" t="s">
        <v>203</v>
      </c>
      <c r="E10">
        <v>924</v>
      </c>
      <c r="F10" t="s">
        <v>236</v>
      </c>
      <c r="G10">
        <v>44</v>
      </c>
      <c r="H10">
        <v>21</v>
      </c>
      <c r="I10">
        <v>0.5</v>
      </c>
      <c r="K10">
        <f t="shared" si="0"/>
        <v>0</v>
      </c>
    </row>
    <row r="11" spans="1:11" ht="12">
      <c r="A11" t="s">
        <v>207</v>
      </c>
      <c r="C11" t="s">
        <v>199</v>
      </c>
      <c r="E11">
        <v>800</v>
      </c>
      <c r="F11" t="s">
        <v>236</v>
      </c>
      <c r="G11">
        <v>32</v>
      </c>
      <c r="H11">
        <v>25</v>
      </c>
      <c r="I11">
        <v>0.5</v>
      </c>
      <c r="K11">
        <f t="shared" si="0"/>
        <v>0</v>
      </c>
    </row>
    <row r="12" spans="1:11" ht="12">
      <c r="A12" t="s">
        <v>278</v>
      </c>
      <c r="C12" t="s">
        <v>209</v>
      </c>
      <c r="E12">
        <v>800</v>
      </c>
      <c r="F12" t="s">
        <v>236</v>
      </c>
      <c r="G12">
        <v>40</v>
      </c>
      <c r="H12">
        <v>20</v>
      </c>
      <c r="I12">
        <v>0.5</v>
      </c>
      <c r="K12">
        <f t="shared" si="0"/>
        <v>0</v>
      </c>
    </row>
    <row r="13" spans="1:11" ht="12">
      <c r="A13" t="s">
        <v>212</v>
      </c>
      <c r="C13" t="s">
        <v>199</v>
      </c>
      <c r="E13">
        <v>630</v>
      </c>
      <c r="F13" t="s">
        <v>236</v>
      </c>
      <c r="G13">
        <v>30</v>
      </c>
      <c r="H13">
        <v>21</v>
      </c>
      <c r="I13">
        <v>0.5</v>
      </c>
      <c r="K13">
        <f t="shared" si="0"/>
        <v>0</v>
      </c>
    </row>
    <row r="14" spans="1:11" ht="12">
      <c r="A14" t="s">
        <v>256</v>
      </c>
      <c r="C14" t="s">
        <v>288</v>
      </c>
      <c r="E14">
        <v>580</v>
      </c>
      <c r="F14" t="s">
        <v>236</v>
      </c>
      <c r="G14">
        <v>29</v>
      </c>
      <c r="H14">
        <v>20</v>
      </c>
      <c r="I14">
        <v>0.5</v>
      </c>
      <c r="K14">
        <f t="shared" si="0"/>
        <v>0</v>
      </c>
    </row>
    <row r="15" spans="1:11" ht="12">
      <c r="A15" t="s">
        <v>213</v>
      </c>
      <c r="E15">
        <v>384</v>
      </c>
      <c r="F15" t="s">
        <v>236</v>
      </c>
      <c r="G15">
        <v>24</v>
      </c>
      <c r="H15">
        <v>16</v>
      </c>
      <c r="I15">
        <v>0.5</v>
      </c>
      <c r="K15">
        <f t="shared" si="0"/>
        <v>0</v>
      </c>
    </row>
    <row r="16" spans="1:11" ht="12">
      <c r="A16" t="s">
        <v>196</v>
      </c>
      <c r="C16" t="s">
        <v>197</v>
      </c>
      <c r="E16" s="16">
        <v>1710</v>
      </c>
      <c r="F16" t="s">
        <v>235</v>
      </c>
      <c r="G16">
        <v>57</v>
      </c>
      <c r="H16">
        <v>30</v>
      </c>
      <c r="I16">
        <v>0.5</v>
      </c>
      <c r="K16">
        <f t="shared" si="0"/>
        <v>0</v>
      </c>
    </row>
    <row r="17" spans="1:11" ht="12">
      <c r="A17" t="s">
        <v>247</v>
      </c>
      <c r="C17" t="s">
        <v>197</v>
      </c>
      <c r="E17" s="16">
        <v>1058</v>
      </c>
      <c r="F17" t="s">
        <v>235</v>
      </c>
      <c r="G17">
        <v>46</v>
      </c>
      <c r="H17">
        <v>23</v>
      </c>
      <c r="I17">
        <v>0.5</v>
      </c>
      <c r="K17">
        <f t="shared" si="0"/>
        <v>0</v>
      </c>
    </row>
    <row r="18" spans="1:11" ht="12">
      <c r="A18" t="s">
        <v>211</v>
      </c>
      <c r="C18" t="s">
        <v>197</v>
      </c>
      <c r="E18">
        <v>860</v>
      </c>
      <c r="F18" t="s">
        <v>235</v>
      </c>
      <c r="G18">
        <v>43</v>
      </c>
      <c r="H18">
        <v>20</v>
      </c>
      <c r="I18">
        <v>0.5</v>
      </c>
      <c r="K18">
        <f t="shared" si="0"/>
        <v>0</v>
      </c>
    </row>
    <row r="19" spans="1:11" ht="12">
      <c r="A19" t="s">
        <v>210</v>
      </c>
      <c r="C19" t="s">
        <v>197</v>
      </c>
      <c r="E19">
        <v>840</v>
      </c>
      <c r="F19" t="s">
        <v>235</v>
      </c>
      <c r="G19">
        <v>40</v>
      </c>
      <c r="H19">
        <v>21</v>
      </c>
      <c r="I19">
        <v>0.5</v>
      </c>
      <c r="K19">
        <f t="shared" si="0"/>
        <v>0</v>
      </c>
    </row>
    <row r="20" spans="1:11" ht="12">
      <c r="A20" t="s">
        <v>216</v>
      </c>
      <c r="C20" t="s">
        <v>197</v>
      </c>
      <c r="E20">
        <v>576</v>
      </c>
      <c r="F20" t="s">
        <v>235</v>
      </c>
      <c r="G20">
        <v>32</v>
      </c>
      <c r="H20">
        <v>18</v>
      </c>
      <c r="I20">
        <v>0.5</v>
      </c>
      <c r="K20">
        <f t="shared" si="0"/>
        <v>0</v>
      </c>
    </row>
    <row r="21" spans="1:11" ht="12">
      <c r="A21" t="s">
        <v>280</v>
      </c>
      <c r="C21" t="s">
        <v>197</v>
      </c>
      <c r="E21">
        <v>190</v>
      </c>
      <c r="F21" t="s">
        <v>235</v>
      </c>
      <c r="G21">
        <v>19</v>
      </c>
      <c r="H21">
        <v>10</v>
      </c>
      <c r="I21">
        <v>0.5</v>
      </c>
      <c r="K21">
        <f t="shared" si="0"/>
        <v>0</v>
      </c>
    </row>
    <row r="22" spans="1:11" ht="12">
      <c r="A22" t="s">
        <v>281</v>
      </c>
      <c r="C22" t="s">
        <v>197</v>
      </c>
      <c r="E22">
        <v>180</v>
      </c>
      <c r="F22" t="s">
        <v>235</v>
      </c>
      <c r="G22">
        <v>20</v>
      </c>
      <c r="H22">
        <v>9</v>
      </c>
      <c r="I22">
        <v>0.5</v>
      </c>
      <c r="K22">
        <f t="shared" si="0"/>
        <v>0</v>
      </c>
    </row>
    <row r="23" spans="1:11" ht="12">
      <c r="A23" t="s">
        <v>219</v>
      </c>
      <c r="C23" t="s">
        <v>195</v>
      </c>
      <c r="E23" s="16">
        <v>1125</v>
      </c>
      <c r="F23" t="s">
        <v>234</v>
      </c>
      <c r="G23">
        <v>45</v>
      </c>
      <c r="H23">
        <v>25</v>
      </c>
      <c r="I23">
        <v>0.5</v>
      </c>
      <c r="K23">
        <f t="shared" si="0"/>
        <v>0</v>
      </c>
    </row>
    <row r="24" spans="1:11" ht="12">
      <c r="A24" t="s">
        <v>248</v>
      </c>
      <c r="C24" t="s">
        <v>266</v>
      </c>
      <c r="E24">
        <v>840</v>
      </c>
      <c r="F24" t="s">
        <v>234</v>
      </c>
      <c r="G24">
        <v>40</v>
      </c>
      <c r="H24">
        <v>21</v>
      </c>
      <c r="I24">
        <v>0.5</v>
      </c>
      <c r="K24">
        <f t="shared" si="0"/>
        <v>0</v>
      </c>
    </row>
    <row r="25" spans="1:11" ht="12">
      <c r="A25" t="s">
        <v>217</v>
      </c>
      <c r="E25">
        <v>777</v>
      </c>
      <c r="F25" t="s">
        <v>234</v>
      </c>
      <c r="G25">
        <v>37</v>
      </c>
      <c r="H25">
        <v>21</v>
      </c>
      <c r="I25">
        <v>0.5</v>
      </c>
      <c r="K25">
        <f t="shared" si="0"/>
        <v>0</v>
      </c>
    </row>
    <row r="26" spans="1:11" ht="12">
      <c r="A26" t="s">
        <v>258</v>
      </c>
      <c r="C26" t="s">
        <v>195</v>
      </c>
      <c r="E26">
        <v>465</v>
      </c>
      <c r="F26" t="s">
        <v>234</v>
      </c>
      <c r="G26">
        <v>31</v>
      </c>
      <c r="H26">
        <v>15</v>
      </c>
      <c r="I26">
        <v>0.5</v>
      </c>
      <c r="K26">
        <f t="shared" si="0"/>
        <v>0</v>
      </c>
    </row>
    <row r="27" spans="1:11" ht="12">
      <c r="A27" t="s">
        <v>283</v>
      </c>
      <c r="C27" t="s">
        <v>195</v>
      </c>
      <c r="E27">
        <v>91</v>
      </c>
      <c r="F27" t="s">
        <v>234</v>
      </c>
      <c r="G27">
        <v>13</v>
      </c>
      <c r="H27">
        <v>7</v>
      </c>
      <c r="I27">
        <v>0.5</v>
      </c>
      <c r="K27">
        <f t="shared" si="0"/>
        <v>0</v>
      </c>
    </row>
    <row r="28" spans="1:11" ht="12">
      <c r="A28" t="s">
        <v>218</v>
      </c>
      <c r="E28">
        <v>15</v>
      </c>
      <c r="F28" t="s">
        <v>234</v>
      </c>
      <c r="G28">
        <v>5</v>
      </c>
      <c r="H28">
        <v>3</v>
      </c>
      <c r="I28">
        <v>0.5</v>
      </c>
      <c r="K28">
        <f t="shared" si="0"/>
        <v>0</v>
      </c>
    </row>
    <row r="29" spans="1:11" ht="12">
      <c r="A29" t="s">
        <v>300</v>
      </c>
      <c r="B29" t="s">
        <v>301</v>
      </c>
      <c r="E29">
        <v>308</v>
      </c>
      <c r="F29" t="s">
        <v>236</v>
      </c>
      <c r="K29">
        <f t="shared" si="0"/>
        <v>-308</v>
      </c>
    </row>
    <row r="30" spans="1:11" ht="12">
      <c r="A30" t="s">
        <v>284</v>
      </c>
      <c r="C30" t="s">
        <v>285</v>
      </c>
      <c r="E30">
        <v>630</v>
      </c>
      <c r="F30" t="s">
        <v>234</v>
      </c>
      <c r="G30">
        <v>30</v>
      </c>
      <c r="H30">
        <v>21</v>
      </c>
      <c r="I30">
        <v>0.5</v>
      </c>
      <c r="K30">
        <f t="shared" si="0"/>
        <v>0</v>
      </c>
    </row>
    <row r="31" spans="1:7" ht="12">
      <c r="A31" t="s">
        <v>298</v>
      </c>
      <c r="E31">
        <f>SUM(E4:E28)</f>
        <v>20557</v>
      </c>
      <c r="F31">
        <f>SUM(F4:F28)</f>
        <v>0</v>
      </c>
      <c r="G31">
        <f>SUM(G4:G28)</f>
        <v>921</v>
      </c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40"/>
  <sheetViews>
    <sheetView workbookViewId="0" topLeftCell="A10">
      <selection activeCell="B42" sqref="B41:B42"/>
    </sheetView>
  </sheetViews>
  <sheetFormatPr defaultColWidth="8.8515625" defaultRowHeight="12.75"/>
  <cols>
    <col min="1" max="1" width="14.421875" style="0" customWidth="1"/>
    <col min="2" max="2" width="8.8515625" style="0" customWidth="1"/>
    <col min="3" max="3" width="12.7109375" style="0" customWidth="1"/>
  </cols>
  <sheetData>
    <row r="1" ht="12">
      <c r="A1" s="4" t="s">
        <v>273</v>
      </c>
    </row>
    <row r="3" spans="1:8" ht="12.75" thickBot="1">
      <c r="A3" s="10" t="s">
        <v>274</v>
      </c>
      <c r="B3" s="11" t="s">
        <v>239</v>
      </c>
      <c r="C3" s="12" t="s">
        <v>179</v>
      </c>
      <c r="D3" s="11" t="s">
        <v>239</v>
      </c>
      <c r="E3" s="11" t="s">
        <v>242</v>
      </c>
      <c r="F3" s="11" t="s">
        <v>237</v>
      </c>
      <c r="G3" s="11" t="s">
        <v>238</v>
      </c>
      <c r="H3" s="11" t="s">
        <v>260</v>
      </c>
    </row>
    <row r="4" ht="12">
      <c r="A4" t="s">
        <v>302</v>
      </c>
    </row>
    <row r="5" spans="1:10" ht="12">
      <c r="A5" t="s">
        <v>277</v>
      </c>
      <c r="B5" s="16">
        <v>1984</v>
      </c>
      <c r="C5" t="s">
        <v>201</v>
      </c>
      <c r="D5" s="16">
        <v>1984</v>
      </c>
      <c r="E5" t="s">
        <v>236</v>
      </c>
      <c r="F5">
        <v>62</v>
      </c>
      <c r="G5">
        <v>32</v>
      </c>
      <c r="H5">
        <v>0.5</v>
      </c>
      <c r="J5">
        <f>F5*G5-B5</f>
        <v>0</v>
      </c>
    </row>
    <row r="6" spans="1:10" ht="12">
      <c r="A6" t="s">
        <v>253</v>
      </c>
      <c r="B6" s="16">
        <v>1512</v>
      </c>
      <c r="D6" s="16">
        <v>1512</v>
      </c>
      <c r="E6" t="s">
        <v>236</v>
      </c>
      <c r="F6">
        <v>54</v>
      </c>
      <c r="G6">
        <v>28</v>
      </c>
      <c r="H6">
        <v>0.5</v>
      </c>
      <c r="J6">
        <f aca="true" t="shared" si="0" ref="J6:J38">F6*G6-B6</f>
        <v>0</v>
      </c>
    </row>
    <row r="7" spans="1:10" ht="12">
      <c r="A7" t="s">
        <v>200</v>
      </c>
      <c r="B7" s="16">
        <v>1372</v>
      </c>
      <c r="C7" t="s">
        <v>201</v>
      </c>
      <c r="D7" s="16">
        <v>1372</v>
      </c>
      <c r="E7" t="s">
        <v>236</v>
      </c>
      <c r="F7">
        <v>49</v>
      </c>
      <c r="G7">
        <v>28</v>
      </c>
      <c r="H7">
        <v>0.5</v>
      </c>
      <c r="J7">
        <f t="shared" si="0"/>
        <v>0</v>
      </c>
    </row>
    <row r="8" spans="1:10" ht="12">
      <c r="A8" t="s">
        <v>278</v>
      </c>
      <c r="B8" s="16">
        <v>1092</v>
      </c>
      <c r="C8" t="s">
        <v>209</v>
      </c>
      <c r="D8" s="16">
        <v>1092</v>
      </c>
      <c r="E8" t="s">
        <v>236</v>
      </c>
      <c r="F8">
        <v>42</v>
      </c>
      <c r="G8">
        <v>26</v>
      </c>
      <c r="H8">
        <v>0.5</v>
      </c>
      <c r="J8">
        <f t="shared" si="0"/>
        <v>0</v>
      </c>
    </row>
    <row r="9" spans="1:10" ht="12">
      <c r="A9" t="s">
        <v>258</v>
      </c>
      <c r="B9">
        <v>920</v>
      </c>
      <c r="C9" t="s">
        <v>195</v>
      </c>
      <c r="D9">
        <v>920</v>
      </c>
      <c r="E9" t="s">
        <v>236</v>
      </c>
      <c r="F9">
        <v>40</v>
      </c>
      <c r="G9">
        <v>23</v>
      </c>
      <c r="H9">
        <v>0.5</v>
      </c>
      <c r="J9">
        <f t="shared" si="0"/>
        <v>0</v>
      </c>
    </row>
    <row r="10" spans="1:10" ht="12">
      <c r="A10" t="s">
        <v>208</v>
      </c>
      <c r="B10">
        <v>912</v>
      </c>
      <c r="C10" t="s">
        <v>209</v>
      </c>
      <c r="D10">
        <v>912</v>
      </c>
      <c r="E10" t="s">
        <v>236</v>
      </c>
      <c r="F10">
        <v>38</v>
      </c>
      <c r="G10">
        <v>24</v>
      </c>
      <c r="H10">
        <v>0.5</v>
      </c>
      <c r="J10">
        <f t="shared" si="0"/>
        <v>0</v>
      </c>
    </row>
    <row r="11" spans="1:10" ht="12">
      <c r="A11" t="s">
        <v>204</v>
      </c>
      <c r="B11">
        <v>704</v>
      </c>
      <c r="D11">
        <v>704</v>
      </c>
      <c r="E11" t="s">
        <v>236</v>
      </c>
      <c r="F11">
        <v>32</v>
      </c>
      <c r="G11">
        <v>22</v>
      </c>
      <c r="H11" s="26" t="s">
        <v>267</v>
      </c>
      <c r="J11">
        <f t="shared" si="0"/>
        <v>0</v>
      </c>
    </row>
    <row r="12" spans="1:10" ht="12">
      <c r="A12" t="s">
        <v>212</v>
      </c>
      <c r="B12">
        <v>682</v>
      </c>
      <c r="C12" t="s">
        <v>199</v>
      </c>
      <c r="D12">
        <v>682</v>
      </c>
      <c r="E12" t="s">
        <v>236</v>
      </c>
      <c r="F12">
        <v>31</v>
      </c>
      <c r="G12">
        <v>22</v>
      </c>
      <c r="H12" s="26" t="s">
        <v>267</v>
      </c>
      <c r="J12">
        <f t="shared" si="0"/>
        <v>0</v>
      </c>
    </row>
    <row r="13" spans="1:10" ht="12">
      <c r="A13" t="s">
        <v>207</v>
      </c>
      <c r="B13">
        <v>660</v>
      </c>
      <c r="C13" t="s">
        <v>199</v>
      </c>
      <c r="D13">
        <v>660</v>
      </c>
      <c r="E13" t="s">
        <v>236</v>
      </c>
      <c r="F13">
        <v>32</v>
      </c>
      <c r="G13">
        <v>20</v>
      </c>
      <c r="H13">
        <v>0.5</v>
      </c>
      <c r="J13">
        <f t="shared" si="0"/>
        <v>-20</v>
      </c>
    </row>
    <row r="14" spans="1:10" ht="12">
      <c r="A14" t="s">
        <v>303</v>
      </c>
      <c r="B14">
        <v>544</v>
      </c>
      <c r="C14" t="s">
        <v>201</v>
      </c>
      <c r="D14">
        <v>544</v>
      </c>
      <c r="E14" t="s">
        <v>236</v>
      </c>
      <c r="F14">
        <v>32</v>
      </c>
      <c r="G14">
        <v>17</v>
      </c>
      <c r="H14">
        <v>0.5</v>
      </c>
      <c r="J14">
        <f t="shared" si="0"/>
        <v>0</v>
      </c>
    </row>
    <row r="15" spans="1:10" ht="12">
      <c r="A15" t="s">
        <v>213</v>
      </c>
      <c r="B15">
        <v>375</v>
      </c>
      <c r="D15">
        <v>375</v>
      </c>
      <c r="E15" t="s">
        <v>236</v>
      </c>
      <c r="F15">
        <v>25</v>
      </c>
      <c r="G15">
        <v>15</v>
      </c>
      <c r="H15">
        <v>0.5</v>
      </c>
      <c r="J15">
        <f t="shared" si="0"/>
        <v>0</v>
      </c>
    </row>
    <row r="16" spans="1:10" ht="12">
      <c r="A16" t="s">
        <v>300</v>
      </c>
      <c r="B16">
        <v>308</v>
      </c>
      <c r="D16">
        <v>308</v>
      </c>
      <c r="E16" t="s">
        <v>236</v>
      </c>
      <c r="F16">
        <v>22</v>
      </c>
      <c r="G16">
        <v>14</v>
      </c>
      <c r="H16">
        <v>0.5</v>
      </c>
      <c r="J16">
        <f t="shared" si="0"/>
        <v>0</v>
      </c>
    </row>
    <row r="17" spans="1:10" ht="12">
      <c r="A17" t="s">
        <v>311</v>
      </c>
      <c r="B17">
        <v>117</v>
      </c>
      <c r="C17" t="s">
        <v>312</v>
      </c>
      <c r="D17">
        <v>117</v>
      </c>
      <c r="F17">
        <v>13</v>
      </c>
      <c r="G17">
        <v>9</v>
      </c>
      <c r="H17">
        <v>0.5</v>
      </c>
      <c r="J17">
        <f t="shared" si="0"/>
        <v>0</v>
      </c>
    </row>
    <row r="18" ht="12">
      <c r="J18">
        <f t="shared" si="0"/>
        <v>0</v>
      </c>
    </row>
    <row r="19" spans="1:10" ht="12">
      <c r="A19" t="s">
        <v>305</v>
      </c>
      <c r="J19">
        <f t="shared" si="0"/>
        <v>0</v>
      </c>
    </row>
    <row r="20" spans="1:10" ht="12">
      <c r="A20" t="s">
        <v>219</v>
      </c>
      <c r="B20" s="16">
        <v>1025</v>
      </c>
      <c r="C20" t="s">
        <v>195</v>
      </c>
      <c r="D20" s="16">
        <v>1025</v>
      </c>
      <c r="E20" t="s">
        <v>234</v>
      </c>
      <c r="F20">
        <v>41</v>
      </c>
      <c r="G20">
        <v>25</v>
      </c>
      <c r="H20">
        <v>0.5</v>
      </c>
      <c r="J20">
        <f t="shared" si="0"/>
        <v>0</v>
      </c>
    </row>
    <row r="21" spans="1:10" ht="12">
      <c r="A21" t="s">
        <v>205</v>
      </c>
      <c r="B21">
        <v>828</v>
      </c>
      <c r="D21">
        <v>828</v>
      </c>
      <c r="E21" t="s">
        <v>234</v>
      </c>
      <c r="F21">
        <v>36</v>
      </c>
      <c r="G21">
        <v>23</v>
      </c>
      <c r="H21">
        <v>0.5</v>
      </c>
      <c r="J21">
        <f t="shared" si="0"/>
        <v>0</v>
      </c>
    </row>
    <row r="22" spans="1:10" ht="12">
      <c r="A22" t="s">
        <v>306</v>
      </c>
      <c r="B22">
        <v>792</v>
      </c>
      <c r="D22">
        <v>792</v>
      </c>
      <c r="E22" t="s">
        <v>234</v>
      </c>
      <c r="F22">
        <v>36</v>
      </c>
      <c r="G22">
        <v>22</v>
      </c>
      <c r="H22">
        <v>0.5</v>
      </c>
      <c r="J22">
        <f t="shared" si="0"/>
        <v>0</v>
      </c>
    </row>
    <row r="23" spans="1:10" ht="12">
      <c r="A23" t="s">
        <v>259</v>
      </c>
      <c r="B23">
        <v>627</v>
      </c>
      <c r="D23">
        <v>627</v>
      </c>
      <c r="E23" t="s">
        <v>234</v>
      </c>
      <c r="F23">
        <v>33</v>
      </c>
      <c r="G23">
        <v>19</v>
      </c>
      <c r="J23">
        <f t="shared" si="0"/>
        <v>0</v>
      </c>
    </row>
    <row r="24" spans="1:10" ht="12">
      <c r="A24" t="s">
        <v>248</v>
      </c>
      <c r="B24">
        <v>504</v>
      </c>
      <c r="D24">
        <v>504</v>
      </c>
      <c r="E24" t="s">
        <v>234</v>
      </c>
      <c r="F24">
        <v>36</v>
      </c>
      <c r="G24">
        <v>15</v>
      </c>
      <c r="H24">
        <v>0.5</v>
      </c>
      <c r="J24">
        <f t="shared" si="0"/>
        <v>36</v>
      </c>
    </row>
    <row r="25" spans="1:10" ht="12">
      <c r="A25" t="s">
        <v>307</v>
      </c>
      <c r="B25">
        <v>494</v>
      </c>
      <c r="C25" t="s">
        <v>195</v>
      </c>
      <c r="D25">
        <v>494</v>
      </c>
      <c r="E25" t="s">
        <v>234</v>
      </c>
      <c r="F25">
        <v>26</v>
      </c>
      <c r="G25">
        <v>19</v>
      </c>
      <c r="H25">
        <v>0.5</v>
      </c>
      <c r="J25">
        <f t="shared" si="0"/>
        <v>0</v>
      </c>
    </row>
    <row r="26" spans="1:10" ht="12">
      <c r="A26" t="s">
        <v>243</v>
      </c>
      <c r="B26">
        <v>390</v>
      </c>
      <c r="C26" t="s">
        <v>245</v>
      </c>
      <c r="D26">
        <v>390</v>
      </c>
      <c r="E26" t="s">
        <v>234</v>
      </c>
      <c r="F26">
        <v>30</v>
      </c>
      <c r="G26">
        <v>13</v>
      </c>
      <c r="H26">
        <v>0.5</v>
      </c>
      <c r="J26">
        <f t="shared" si="0"/>
        <v>0</v>
      </c>
    </row>
    <row r="27" spans="1:10" ht="12">
      <c r="A27" t="s">
        <v>304</v>
      </c>
      <c r="B27">
        <v>322</v>
      </c>
      <c r="C27" t="s">
        <v>195</v>
      </c>
      <c r="D27">
        <v>322</v>
      </c>
      <c r="E27" t="s">
        <v>236</v>
      </c>
      <c r="F27">
        <v>23</v>
      </c>
      <c r="G27">
        <v>14</v>
      </c>
      <c r="J27">
        <f t="shared" si="0"/>
        <v>0</v>
      </c>
    </row>
    <row r="28" spans="1:10" ht="12">
      <c r="A28" t="s">
        <v>283</v>
      </c>
      <c r="B28">
        <v>230</v>
      </c>
      <c r="C28" t="s">
        <v>195</v>
      </c>
      <c r="D28">
        <v>230</v>
      </c>
      <c r="E28" t="s">
        <v>234</v>
      </c>
      <c r="F28">
        <v>23</v>
      </c>
      <c r="G28">
        <v>10</v>
      </c>
      <c r="H28">
        <v>0.5</v>
      </c>
      <c r="J28">
        <f t="shared" si="0"/>
        <v>0</v>
      </c>
    </row>
    <row r="29" spans="1:10" ht="12">
      <c r="A29" t="s">
        <v>284</v>
      </c>
      <c r="B29">
        <v>104</v>
      </c>
      <c r="C29" t="s">
        <v>285</v>
      </c>
      <c r="D29">
        <v>104</v>
      </c>
      <c r="E29" t="s">
        <v>234</v>
      </c>
      <c r="F29">
        <v>13</v>
      </c>
      <c r="G29">
        <v>8</v>
      </c>
      <c r="H29">
        <v>0.5</v>
      </c>
      <c r="J29">
        <f t="shared" si="0"/>
        <v>0</v>
      </c>
    </row>
    <row r="30" spans="1:10" ht="12">
      <c r="A30" t="s">
        <v>218</v>
      </c>
      <c r="B30">
        <v>4</v>
      </c>
      <c r="D30">
        <v>4</v>
      </c>
      <c r="E30" t="s">
        <v>234</v>
      </c>
      <c r="F30">
        <v>2</v>
      </c>
      <c r="G30">
        <v>2</v>
      </c>
      <c r="H30">
        <v>0.5</v>
      </c>
      <c r="J30">
        <f t="shared" si="0"/>
        <v>0</v>
      </c>
    </row>
    <row r="31" ht="12">
      <c r="J31">
        <f t="shared" si="0"/>
        <v>0</v>
      </c>
    </row>
    <row r="32" spans="1:10" ht="12">
      <c r="A32" t="s">
        <v>308</v>
      </c>
      <c r="J32">
        <f t="shared" si="0"/>
        <v>0</v>
      </c>
    </row>
    <row r="33" spans="1:10" ht="12">
      <c r="A33" t="s">
        <v>196</v>
      </c>
      <c r="B33" s="16">
        <v>1225</v>
      </c>
      <c r="C33" t="s">
        <v>197</v>
      </c>
      <c r="D33" s="16">
        <v>1225</v>
      </c>
      <c r="E33" t="s">
        <v>235</v>
      </c>
      <c r="F33">
        <v>49</v>
      </c>
      <c r="G33">
        <v>25</v>
      </c>
      <c r="H33">
        <v>0.5</v>
      </c>
      <c r="J33">
        <f t="shared" si="0"/>
        <v>0</v>
      </c>
    </row>
    <row r="34" spans="1:10" ht="12">
      <c r="A34" t="s">
        <v>247</v>
      </c>
      <c r="B34">
        <v>820</v>
      </c>
      <c r="C34" t="s">
        <v>197</v>
      </c>
      <c r="D34">
        <v>820</v>
      </c>
      <c r="E34" t="s">
        <v>235</v>
      </c>
      <c r="F34">
        <v>41</v>
      </c>
      <c r="G34">
        <v>20</v>
      </c>
      <c r="H34">
        <v>0.5</v>
      </c>
      <c r="J34">
        <f t="shared" si="0"/>
        <v>0</v>
      </c>
    </row>
    <row r="35" spans="1:10" ht="12">
      <c r="A35" t="s">
        <v>211</v>
      </c>
      <c r="B35">
        <v>722</v>
      </c>
      <c r="C35" t="s">
        <v>197</v>
      </c>
      <c r="D35">
        <v>722</v>
      </c>
      <c r="F35">
        <v>38</v>
      </c>
      <c r="G35">
        <v>19</v>
      </c>
      <c r="H35">
        <v>0.5</v>
      </c>
      <c r="J35">
        <f t="shared" si="0"/>
        <v>0</v>
      </c>
    </row>
    <row r="36" spans="1:10" ht="12">
      <c r="A36" t="s">
        <v>216</v>
      </c>
      <c r="B36">
        <v>416</v>
      </c>
      <c r="C36" t="s">
        <v>197</v>
      </c>
      <c r="D36">
        <v>416</v>
      </c>
      <c r="E36" t="s">
        <v>235</v>
      </c>
      <c r="F36">
        <v>32</v>
      </c>
      <c r="G36">
        <v>13</v>
      </c>
      <c r="H36">
        <v>0.5</v>
      </c>
      <c r="J36">
        <f t="shared" si="0"/>
        <v>0</v>
      </c>
    </row>
    <row r="37" spans="1:10" ht="12">
      <c r="A37" t="s">
        <v>281</v>
      </c>
      <c r="B37">
        <v>260</v>
      </c>
      <c r="C37" t="s">
        <v>197</v>
      </c>
      <c r="D37">
        <v>260</v>
      </c>
      <c r="E37" t="s">
        <v>235</v>
      </c>
      <c r="F37">
        <v>20</v>
      </c>
      <c r="G37">
        <v>13</v>
      </c>
      <c r="H37">
        <v>0.5</v>
      </c>
      <c r="J37">
        <f t="shared" si="0"/>
        <v>0</v>
      </c>
    </row>
    <row r="38" spans="1:10" ht="12">
      <c r="A38" t="s">
        <v>280</v>
      </c>
      <c r="B38">
        <v>70</v>
      </c>
      <c r="C38" t="s">
        <v>197</v>
      </c>
      <c r="D38">
        <v>70</v>
      </c>
      <c r="E38" t="s">
        <v>235</v>
      </c>
      <c r="F38">
        <v>10</v>
      </c>
      <c r="G38">
        <v>7</v>
      </c>
      <c r="H38">
        <v>0.5</v>
      </c>
      <c r="J38">
        <f t="shared" si="0"/>
        <v>0</v>
      </c>
    </row>
    <row r="40" spans="2:6" ht="12">
      <c r="B40">
        <f>SUM(B5:B38)</f>
        <v>20015</v>
      </c>
      <c r="C40">
        <f>SUM(C5:C38)</f>
        <v>0</v>
      </c>
      <c r="D40">
        <f>SUM(D5:D38)</f>
        <v>20015</v>
      </c>
      <c r="E40">
        <f>SUM(E5:E38)</f>
        <v>0</v>
      </c>
      <c r="F40">
        <f>SUM(F5:F38)</f>
        <v>961</v>
      </c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42"/>
  <sheetViews>
    <sheetView workbookViewId="0" topLeftCell="A9">
      <selection activeCell="C40" sqref="C40"/>
    </sheetView>
  </sheetViews>
  <sheetFormatPr defaultColWidth="8.8515625" defaultRowHeight="12.75"/>
  <sheetData>
    <row r="1" ht="12">
      <c r="A1" t="s">
        <v>66</v>
      </c>
    </row>
    <row r="2" spans="1:8" ht="12">
      <c r="A2" t="s">
        <v>198</v>
      </c>
      <c r="B2" s="16">
        <v>2400</v>
      </c>
      <c r="C2" t="s">
        <v>199</v>
      </c>
      <c r="D2">
        <v>60</v>
      </c>
      <c r="E2">
        <v>40</v>
      </c>
      <c r="F2">
        <v>0.5</v>
      </c>
      <c r="H2">
        <f>D2*E2-B2</f>
        <v>0</v>
      </c>
    </row>
    <row r="3" spans="1:8" ht="12">
      <c r="A3" t="s">
        <v>253</v>
      </c>
      <c r="B3" s="16">
        <v>2255</v>
      </c>
      <c r="D3">
        <v>55</v>
      </c>
      <c r="E3">
        <v>41</v>
      </c>
      <c r="F3">
        <v>0.5</v>
      </c>
      <c r="H3">
        <f aca="true" t="shared" si="0" ref="H3:H40">D3*E3-B3</f>
        <v>0</v>
      </c>
    </row>
    <row r="4" spans="1:8" ht="12">
      <c r="A4" t="s">
        <v>277</v>
      </c>
      <c r="B4" s="16">
        <v>1792</v>
      </c>
      <c r="C4" t="s">
        <v>201</v>
      </c>
      <c r="D4">
        <v>56</v>
      </c>
      <c r="E4">
        <v>32</v>
      </c>
      <c r="F4">
        <v>0.5</v>
      </c>
      <c r="H4">
        <f t="shared" si="0"/>
        <v>0</v>
      </c>
    </row>
    <row r="5" spans="1:8" ht="12">
      <c r="A5" t="s">
        <v>200</v>
      </c>
      <c r="B5" s="16">
        <v>1736</v>
      </c>
      <c r="C5" t="s">
        <v>201</v>
      </c>
      <c r="D5">
        <v>56</v>
      </c>
      <c r="E5">
        <v>31</v>
      </c>
      <c r="F5">
        <v>0.5</v>
      </c>
      <c r="H5">
        <f t="shared" si="0"/>
        <v>0</v>
      </c>
    </row>
    <row r="6" spans="1:8" ht="12">
      <c r="A6" t="s">
        <v>67</v>
      </c>
      <c r="B6" s="16">
        <v>1333</v>
      </c>
      <c r="C6" t="s">
        <v>201</v>
      </c>
      <c r="D6">
        <v>43</v>
      </c>
      <c r="E6">
        <v>31</v>
      </c>
      <c r="F6">
        <v>0.5</v>
      </c>
      <c r="H6">
        <f t="shared" si="0"/>
        <v>0</v>
      </c>
    </row>
    <row r="7" spans="1:8" ht="12">
      <c r="A7" t="s">
        <v>208</v>
      </c>
      <c r="B7" s="16">
        <v>1320</v>
      </c>
      <c r="C7" t="s">
        <v>209</v>
      </c>
      <c r="D7">
        <v>40</v>
      </c>
      <c r="E7">
        <v>33</v>
      </c>
      <c r="F7">
        <v>0.5</v>
      </c>
      <c r="H7">
        <f t="shared" si="0"/>
        <v>0</v>
      </c>
    </row>
    <row r="8" spans="1:8" ht="12">
      <c r="A8" t="s">
        <v>204</v>
      </c>
      <c r="B8" s="16">
        <v>1064</v>
      </c>
      <c r="D8">
        <v>38</v>
      </c>
      <c r="E8">
        <v>28</v>
      </c>
      <c r="H8">
        <f t="shared" si="0"/>
        <v>0</v>
      </c>
    </row>
    <row r="9" spans="1:8" ht="12">
      <c r="A9" t="s">
        <v>202</v>
      </c>
      <c r="B9" s="16">
        <v>1036</v>
      </c>
      <c r="C9" t="s">
        <v>203</v>
      </c>
      <c r="D9">
        <v>37</v>
      </c>
      <c r="E9">
        <v>28</v>
      </c>
      <c r="F9">
        <v>0.5</v>
      </c>
      <c r="H9">
        <f t="shared" si="0"/>
        <v>0</v>
      </c>
    </row>
    <row r="10" spans="1:8" ht="12">
      <c r="A10" t="s">
        <v>207</v>
      </c>
      <c r="B10">
        <v>805</v>
      </c>
      <c r="C10" t="s">
        <v>199</v>
      </c>
      <c r="D10">
        <v>35</v>
      </c>
      <c r="E10">
        <v>23</v>
      </c>
      <c r="F10">
        <v>0.5</v>
      </c>
      <c r="H10">
        <f t="shared" si="0"/>
        <v>0</v>
      </c>
    </row>
    <row r="11" spans="1:8" ht="12">
      <c r="A11" t="s">
        <v>256</v>
      </c>
      <c r="B11">
        <v>704</v>
      </c>
      <c r="C11" t="s">
        <v>288</v>
      </c>
      <c r="D11">
        <v>32</v>
      </c>
      <c r="E11">
        <v>22</v>
      </c>
      <c r="F11">
        <v>0.5</v>
      </c>
      <c r="H11">
        <f t="shared" si="0"/>
        <v>0</v>
      </c>
    </row>
    <row r="12" spans="1:8" ht="12">
      <c r="A12" t="s">
        <v>303</v>
      </c>
      <c r="B12">
        <v>693</v>
      </c>
      <c r="C12" t="s">
        <v>201</v>
      </c>
      <c r="D12">
        <v>33</v>
      </c>
      <c r="E12">
        <v>21</v>
      </c>
      <c r="F12">
        <v>0.5</v>
      </c>
      <c r="H12">
        <f t="shared" si="0"/>
        <v>0</v>
      </c>
    </row>
    <row r="13" spans="1:8" ht="12">
      <c r="A13" t="s">
        <v>213</v>
      </c>
      <c r="B13">
        <v>646</v>
      </c>
      <c r="D13">
        <v>34</v>
      </c>
      <c r="E13">
        <v>19</v>
      </c>
      <c r="F13">
        <v>0.5</v>
      </c>
      <c r="H13">
        <f t="shared" si="0"/>
        <v>0</v>
      </c>
    </row>
    <row r="14" spans="1:8" ht="12">
      <c r="A14" t="s">
        <v>300</v>
      </c>
      <c r="B14">
        <v>510</v>
      </c>
      <c r="D14">
        <v>30</v>
      </c>
      <c r="E14">
        <v>17</v>
      </c>
      <c r="F14">
        <v>0.5</v>
      </c>
      <c r="H14">
        <f t="shared" si="0"/>
        <v>0</v>
      </c>
    </row>
    <row r="15" spans="1:8" ht="12">
      <c r="A15" t="s">
        <v>318</v>
      </c>
      <c r="B15">
        <v>475</v>
      </c>
      <c r="D15">
        <v>25</v>
      </c>
      <c r="E15">
        <v>19</v>
      </c>
      <c r="F15">
        <v>0.5</v>
      </c>
      <c r="H15">
        <f t="shared" si="0"/>
        <v>0</v>
      </c>
    </row>
    <row r="16" spans="1:8" ht="12">
      <c r="A16" t="s">
        <v>68</v>
      </c>
      <c r="B16">
        <v>386</v>
      </c>
      <c r="C16" t="s">
        <v>215</v>
      </c>
      <c r="D16">
        <v>23</v>
      </c>
      <c r="E16">
        <v>16</v>
      </c>
      <c r="F16">
        <v>0.5</v>
      </c>
      <c r="H16">
        <f t="shared" si="0"/>
        <v>-18</v>
      </c>
    </row>
    <row r="17" spans="1:8" ht="12">
      <c r="A17" t="s">
        <v>278</v>
      </c>
      <c r="B17">
        <v>255</v>
      </c>
      <c r="C17" t="s">
        <v>209</v>
      </c>
      <c r="D17">
        <v>17</v>
      </c>
      <c r="E17">
        <v>15</v>
      </c>
      <c r="F17">
        <v>0.2</v>
      </c>
      <c r="H17">
        <f t="shared" si="0"/>
        <v>0</v>
      </c>
    </row>
    <row r="18" spans="1:8" ht="12">
      <c r="A18" t="s">
        <v>69</v>
      </c>
      <c r="B18">
        <v>70</v>
      </c>
      <c r="D18">
        <v>10</v>
      </c>
      <c r="E18">
        <v>7</v>
      </c>
      <c r="H18">
        <f t="shared" si="0"/>
        <v>0</v>
      </c>
    </row>
    <row r="19" spans="1:8" ht="12">
      <c r="A19" t="s">
        <v>46</v>
      </c>
      <c r="B19">
        <v>63</v>
      </c>
      <c r="C19" t="s">
        <v>70</v>
      </c>
      <c r="D19">
        <v>9</v>
      </c>
      <c r="E19">
        <v>7</v>
      </c>
      <c r="F19">
        <v>0.5</v>
      </c>
      <c r="H19">
        <f t="shared" si="0"/>
        <v>0</v>
      </c>
    </row>
    <row r="20" spans="1:8" ht="12">
      <c r="A20" t="s">
        <v>71</v>
      </c>
      <c r="B20">
        <v>48</v>
      </c>
      <c r="C20" t="s">
        <v>209</v>
      </c>
      <c r="D20">
        <v>8</v>
      </c>
      <c r="E20">
        <v>6</v>
      </c>
      <c r="F20">
        <v>0.5</v>
      </c>
      <c r="H20">
        <f t="shared" si="0"/>
        <v>0</v>
      </c>
    </row>
    <row r="21" spans="1:8" ht="12">
      <c r="A21" t="s">
        <v>72</v>
      </c>
      <c r="H21">
        <f t="shared" si="0"/>
        <v>0</v>
      </c>
    </row>
    <row r="22" spans="1:8" ht="12">
      <c r="A22" t="s">
        <v>73</v>
      </c>
      <c r="B22" s="16">
        <v>1782</v>
      </c>
      <c r="C22" t="s">
        <v>195</v>
      </c>
      <c r="D22">
        <v>54</v>
      </c>
      <c r="E22">
        <v>33</v>
      </c>
      <c r="F22">
        <v>0.5</v>
      </c>
      <c r="H22">
        <f t="shared" si="0"/>
        <v>0</v>
      </c>
    </row>
    <row r="23" spans="1:8" ht="12">
      <c r="A23" t="s">
        <v>206</v>
      </c>
      <c r="B23" s="16">
        <v>1426</v>
      </c>
      <c r="C23" t="s">
        <v>297</v>
      </c>
      <c r="D23">
        <v>46</v>
      </c>
      <c r="E23">
        <v>31</v>
      </c>
      <c r="F23">
        <v>0.5</v>
      </c>
      <c r="H23">
        <f t="shared" si="0"/>
        <v>0</v>
      </c>
    </row>
    <row r="24" spans="1:8" ht="12">
      <c r="A24" t="s">
        <v>205</v>
      </c>
      <c r="B24" s="16">
        <v>1419</v>
      </c>
      <c r="D24">
        <v>43</v>
      </c>
      <c r="E24">
        <v>33</v>
      </c>
      <c r="F24">
        <v>0.5</v>
      </c>
      <c r="H24">
        <f t="shared" si="0"/>
        <v>0</v>
      </c>
    </row>
    <row r="25" spans="1:8" ht="12">
      <c r="A25" t="s">
        <v>306</v>
      </c>
      <c r="B25" s="16">
        <v>1400</v>
      </c>
      <c r="D25">
        <v>50</v>
      </c>
      <c r="E25">
        <v>28</v>
      </c>
      <c r="F25">
        <v>0.5</v>
      </c>
      <c r="H25">
        <f t="shared" si="0"/>
        <v>0</v>
      </c>
    </row>
    <row r="26" spans="1:8" ht="12">
      <c r="A26" t="s">
        <v>258</v>
      </c>
      <c r="B26">
        <v>936</v>
      </c>
      <c r="C26" t="s">
        <v>195</v>
      </c>
      <c r="D26">
        <v>39</v>
      </c>
      <c r="E26">
        <v>24</v>
      </c>
      <c r="F26">
        <v>0.5</v>
      </c>
      <c r="H26">
        <f t="shared" si="0"/>
        <v>0</v>
      </c>
    </row>
    <row r="27" spans="1:8" ht="12">
      <c r="A27" t="s">
        <v>307</v>
      </c>
      <c r="B27">
        <v>925</v>
      </c>
      <c r="C27" t="s">
        <v>195</v>
      </c>
      <c r="D27">
        <v>37</v>
      </c>
      <c r="E27">
        <v>25</v>
      </c>
      <c r="F27">
        <v>0.5</v>
      </c>
      <c r="H27">
        <f t="shared" si="0"/>
        <v>0</v>
      </c>
    </row>
    <row r="28" spans="1:8" ht="12">
      <c r="A28" t="s">
        <v>259</v>
      </c>
      <c r="B28">
        <v>880</v>
      </c>
      <c r="D28">
        <v>40</v>
      </c>
      <c r="E28">
        <v>22</v>
      </c>
      <c r="F28">
        <v>0.5</v>
      </c>
      <c r="H28">
        <f t="shared" si="0"/>
        <v>0</v>
      </c>
    </row>
    <row r="29" spans="1:8" ht="12">
      <c r="A29" t="s">
        <v>243</v>
      </c>
      <c r="B29">
        <v>722</v>
      </c>
      <c r="C29" t="s">
        <v>245</v>
      </c>
      <c r="D29">
        <v>38</v>
      </c>
      <c r="E29">
        <v>19</v>
      </c>
      <c r="F29">
        <v>0.5</v>
      </c>
      <c r="H29">
        <f t="shared" si="0"/>
        <v>0</v>
      </c>
    </row>
    <row r="30" spans="1:8" ht="12">
      <c r="A30" t="s">
        <v>217</v>
      </c>
      <c r="B30">
        <v>682</v>
      </c>
      <c r="D30">
        <v>31</v>
      </c>
      <c r="E30">
        <v>22</v>
      </c>
      <c r="F30">
        <v>0.5</v>
      </c>
      <c r="H30">
        <f t="shared" si="0"/>
        <v>0</v>
      </c>
    </row>
    <row r="31" spans="1:8" ht="12">
      <c r="A31" t="s">
        <v>248</v>
      </c>
      <c r="B31">
        <v>600</v>
      </c>
      <c r="D31">
        <v>30</v>
      </c>
      <c r="E31">
        <v>20</v>
      </c>
      <c r="F31">
        <v>0.5</v>
      </c>
      <c r="H31">
        <f t="shared" si="0"/>
        <v>0</v>
      </c>
    </row>
    <row r="32" spans="1:8" ht="12">
      <c r="A32" t="s">
        <v>283</v>
      </c>
      <c r="B32">
        <v>476</v>
      </c>
      <c r="C32" t="s">
        <v>195</v>
      </c>
      <c r="D32">
        <v>28</v>
      </c>
      <c r="E32">
        <v>17</v>
      </c>
      <c r="H32">
        <f t="shared" si="0"/>
        <v>0</v>
      </c>
    </row>
    <row r="33" spans="1:8" ht="12">
      <c r="A33" t="s">
        <v>218</v>
      </c>
      <c r="B33">
        <v>9</v>
      </c>
      <c r="D33">
        <v>3</v>
      </c>
      <c r="E33">
        <v>3</v>
      </c>
      <c r="F33">
        <v>0.5</v>
      </c>
      <c r="H33">
        <f t="shared" si="0"/>
        <v>0</v>
      </c>
    </row>
    <row r="34" spans="1:8" ht="12">
      <c r="A34" t="s">
        <v>192</v>
      </c>
      <c r="H34">
        <f t="shared" si="0"/>
        <v>0</v>
      </c>
    </row>
    <row r="35" spans="1:8" ht="12">
      <c r="A35" t="s">
        <v>196</v>
      </c>
      <c r="B35" s="16">
        <v>1760</v>
      </c>
      <c r="C35" t="s">
        <v>197</v>
      </c>
      <c r="D35">
        <v>55</v>
      </c>
      <c r="E35">
        <v>32</v>
      </c>
      <c r="F35">
        <v>0.5</v>
      </c>
      <c r="H35">
        <f t="shared" si="0"/>
        <v>0</v>
      </c>
    </row>
    <row r="36" spans="1:8" ht="12">
      <c r="A36" t="s">
        <v>210</v>
      </c>
      <c r="B36" s="16">
        <v>1025</v>
      </c>
      <c r="C36" t="s">
        <v>197</v>
      </c>
      <c r="D36">
        <v>41</v>
      </c>
      <c r="E36">
        <v>25</v>
      </c>
      <c r="F36">
        <v>0.5</v>
      </c>
      <c r="H36">
        <f t="shared" si="0"/>
        <v>0</v>
      </c>
    </row>
    <row r="37" spans="1:8" ht="12">
      <c r="A37" t="s">
        <v>247</v>
      </c>
      <c r="B37">
        <v>780</v>
      </c>
      <c r="C37" t="s">
        <v>197</v>
      </c>
      <c r="D37">
        <v>39</v>
      </c>
      <c r="E37">
        <v>20</v>
      </c>
      <c r="F37">
        <v>0.5</v>
      </c>
      <c r="H37">
        <f t="shared" si="0"/>
        <v>0</v>
      </c>
    </row>
    <row r="38" spans="1:8" ht="12">
      <c r="A38" t="s">
        <v>231</v>
      </c>
      <c r="B38">
        <v>748</v>
      </c>
      <c r="C38" t="s">
        <v>197</v>
      </c>
      <c r="D38">
        <v>34</v>
      </c>
      <c r="E38">
        <v>22</v>
      </c>
      <c r="F38">
        <v>0.5</v>
      </c>
      <c r="H38">
        <f t="shared" si="0"/>
        <v>0</v>
      </c>
    </row>
    <row r="39" spans="1:8" ht="12">
      <c r="A39" t="s">
        <v>78</v>
      </c>
      <c r="B39">
        <v>570</v>
      </c>
      <c r="D39">
        <v>30</v>
      </c>
      <c r="E39">
        <v>19</v>
      </c>
      <c r="F39">
        <v>0.5</v>
      </c>
      <c r="H39">
        <f t="shared" si="0"/>
        <v>0</v>
      </c>
    </row>
    <row r="40" spans="1:8" ht="12">
      <c r="A40" t="s">
        <v>281</v>
      </c>
      <c r="B40">
        <v>252</v>
      </c>
      <c r="C40" t="s">
        <v>197</v>
      </c>
      <c r="D40">
        <v>21</v>
      </c>
      <c r="E40">
        <v>12</v>
      </c>
      <c r="F40">
        <v>0.5</v>
      </c>
      <c r="H40">
        <f t="shared" si="0"/>
        <v>0</v>
      </c>
    </row>
    <row r="42" spans="2:4" ht="12">
      <c r="B42">
        <f>SUM(B2:B40)</f>
        <v>33983</v>
      </c>
      <c r="C42">
        <f>SUM(C2:C40)</f>
        <v>0</v>
      </c>
      <c r="D42">
        <f>SUM(D2:D40)</f>
        <v>1300</v>
      </c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41"/>
  <sheetViews>
    <sheetView workbookViewId="0" topLeftCell="A10">
      <selection activeCell="C42" sqref="C42"/>
    </sheetView>
  </sheetViews>
  <sheetFormatPr defaultColWidth="8.8515625" defaultRowHeight="12.75"/>
  <cols>
    <col min="1" max="2" width="8.8515625" style="0" customWidth="1"/>
    <col min="3" max="3" width="17.140625" style="0" customWidth="1"/>
  </cols>
  <sheetData>
    <row r="1" ht="12">
      <c r="A1" s="4" t="s">
        <v>83</v>
      </c>
    </row>
    <row r="3" spans="1:8" ht="12.75" thickBot="1">
      <c r="A3" s="10" t="s">
        <v>84</v>
      </c>
      <c r="B3" s="11" t="s">
        <v>239</v>
      </c>
      <c r="C3" s="11" t="s">
        <v>179</v>
      </c>
      <c r="D3" s="11" t="s">
        <v>237</v>
      </c>
      <c r="E3" s="11" t="s">
        <v>238</v>
      </c>
      <c r="F3" s="11" t="s">
        <v>260</v>
      </c>
      <c r="H3" s="34" t="s">
        <v>93</v>
      </c>
    </row>
    <row r="4" ht="12">
      <c r="H4" s="26" t="s">
        <v>94</v>
      </c>
    </row>
    <row r="5" ht="12">
      <c r="A5" t="s">
        <v>85</v>
      </c>
    </row>
    <row r="6" spans="1:12" ht="12">
      <c r="A6" t="s">
        <v>277</v>
      </c>
      <c r="B6" s="16">
        <v>2052</v>
      </c>
      <c r="C6" t="s">
        <v>201</v>
      </c>
      <c r="D6">
        <f>B6/E6</f>
        <v>54</v>
      </c>
      <c r="E6">
        <v>38</v>
      </c>
      <c r="F6">
        <v>0.5</v>
      </c>
      <c r="H6">
        <f>D6*E6-B6</f>
        <v>0</v>
      </c>
      <c r="L6" s="16"/>
    </row>
    <row r="7" spans="1:12" ht="12">
      <c r="A7" t="s">
        <v>253</v>
      </c>
      <c r="B7" s="16">
        <v>1856</v>
      </c>
      <c r="D7">
        <f aca="true" t="shared" si="0" ref="D7:D22">B7/E7</f>
        <v>58</v>
      </c>
      <c r="E7">
        <v>32</v>
      </c>
      <c r="F7">
        <v>0.5</v>
      </c>
      <c r="H7">
        <f aca="true" t="shared" si="1" ref="H7:H39">D7*E7-B7</f>
        <v>0</v>
      </c>
      <c r="L7" s="16"/>
    </row>
    <row r="8" spans="1:12" ht="12">
      <c r="A8" t="s">
        <v>200</v>
      </c>
      <c r="B8" s="16">
        <v>1815</v>
      </c>
      <c r="C8" t="s">
        <v>201</v>
      </c>
      <c r="D8">
        <f t="shared" si="0"/>
        <v>55</v>
      </c>
      <c r="E8">
        <v>33</v>
      </c>
      <c r="F8">
        <v>0.5</v>
      </c>
      <c r="H8">
        <f t="shared" si="1"/>
        <v>0</v>
      </c>
      <c r="L8" s="16"/>
    </row>
    <row r="9" spans="1:12" ht="12">
      <c r="A9" t="s">
        <v>198</v>
      </c>
      <c r="B9" s="16">
        <v>1560</v>
      </c>
      <c r="C9" t="s">
        <v>199</v>
      </c>
      <c r="D9">
        <f t="shared" si="0"/>
        <v>52</v>
      </c>
      <c r="E9">
        <v>30</v>
      </c>
      <c r="F9">
        <v>0.5</v>
      </c>
      <c r="H9">
        <f t="shared" si="1"/>
        <v>0</v>
      </c>
      <c r="L9" s="16"/>
    </row>
    <row r="10" spans="1:12" ht="12">
      <c r="A10" t="s">
        <v>208</v>
      </c>
      <c r="B10" s="16">
        <v>1230</v>
      </c>
      <c r="C10" t="s">
        <v>209</v>
      </c>
      <c r="D10">
        <f t="shared" si="0"/>
        <v>41</v>
      </c>
      <c r="E10">
        <v>30</v>
      </c>
      <c r="F10">
        <v>0.5</v>
      </c>
      <c r="H10">
        <f t="shared" si="1"/>
        <v>0</v>
      </c>
      <c r="L10" s="16"/>
    </row>
    <row r="11" spans="1:12" ht="12">
      <c r="A11" t="s">
        <v>207</v>
      </c>
      <c r="B11" s="16">
        <v>1107</v>
      </c>
      <c r="C11" t="s">
        <v>199</v>
      </c>
      <c r="D11">
        <f t="shared" si="0"/>
        <v>41</v>
      </c>
      <c r="E11">
        <v>27</v>
      </c>
      <c r="F11">
        <v>0.5</v>
      </c>
      <c r="H11">
        <f t="shared" si="1"/>
        <v>0</v>
      </c>
      <c r="L11" s="16"/>
    </row>
    <row r="12" spans="1:12" ht="12">
      <c r="A12" t="s">
        <v>67</v>
      </c>
      <c r="B12" s="16">
        <v>1000</v>
      </c>
      <c r="C12" t="s">
        <v>201</v>
      </c>
      <c r="D12">
        <f t="shared" si="0"/>
        <v>40</v>
      </c>
      <c r="E12">
        <v>25</v>
      </c>
      <c r="F12">
        <v>0.5</v>
      </c>
      <c r="H12">
        <f t="shared" si="1"/>
        <v>0</v>
      </c>
      <c r="L12" s="16"/>
    </row>
    <row r="13" spans="1:8" ht="12">
      <c r="A13" t="s">
        <v>204</v>
      </c>
      <c r="B13">
        <v>814</v>
      </c>
      <c r="D13">
        <f t="shared" si="0"/>
        <v>37</v>
      </c>
      <c r="E13">
        <v>22</v>
      </c>
      <c r="H13">
        <f t="shared" si="1"/>
        <v>0</v>
      </c>
    </row>
    <row r="14" spans="1:8" ht="12">
      <c r="A14" t="s">
        <v>256</v>
      </c>
      <c r="B14">
        <v>756</v>
      </c>
      <c r="C14" t="s">
        <v>288</v>
      </c>
      <c r="D14">
        <f t="shared" si="0"/>
        <v>36</v>
      </c>
      <c r="E14">
        <v>21</v>
      </c>
      <c r="F14">
        <v>0.5</v>
      </c>
      <c r="H14">
        <f t="shared" si="1"/>
        <v>0</v>
      </c>
    </row>
    <row r="15" spans="1:8" ht="12">
      <c r="A15" t="s">
        <v>300</v>
      </c>
      <c r="B15">
        <v>680</v>
      </c>
      <c r="D15">
        <f t="shared" si="0"/>
        <v>34</v>
      </c>
      <c r="E15">
        <v>20</v>
      </c>
      <c r="F15">
        <v>0.5</v>
      </c>
      <c r="H15">
        <f t="shared" si="1"/>
        <v>0</v>
      </c>
    </row>
    <row r="16" spans="1:8" ht="12">
      <c r="A16" t="s">
        <v>212</v>
      </c>
      <c r="B16">
        <v>638</v>
      </c>
      <c r="C16" t="s">
        <v>199</v>
      </c>
      <c r="D16">
        <f t="shared" si="0"/>
        <v>29</v>
      </c>
      <c r="E16">
        <v>22</v>
      </c>
      <c r="F16">
        <v>0.5</v>
      </c>
      <c r="H16">
        <f t="shared" si="1"/>
        <v>0</v>
      </c>
    </row>
    <row r="17" spans="1:8" ht="12">
      <c r="A17" t="s">
        <v>318</v>
      </c>
      <c r="B17">
        <v>420</v>
      </c>
      <c r="C17" t="s">
        <v>86</v>
      </c>
      <c r="D17">
        <f t="shared" si="0"/>
        <v>21</v>
      </c>
      <c r="E17">
        <v>20</v>
      </c>
      <c r="F17">
        <v>0.5</v>
      </c>
      <c r="H17">
        <f t="shared" si="1"/>
        <v>0</v>
      </c>
    </row>
    <row r="18" spans="1:8" ht="12">
      <c r="A18" t="s">
        <v>213</v>
      </c>
      <c r="B18">
        <v>396</v>
      </c>
      <c r="D18">
        <f t="shared" si="0"/>
        <v>22</v>
      </c>
      <c r="E18">
        <v>18</v>
      </c>
      <c r="F18">
        <v>0.5</v>
      </c>
      <c r="H18">
        <f t="shared" si="1"/>
        <v>0</v>
      </c>
    </row>
    <row r="19" spans="1:9" ht="12">
      <c r="A19" t="s">
        <v>87</v>
      </c>
      <c r="B19">
        <v>481</v>
      </c>
      <c r="C19" t="s">
        <v>201</v>
      </c>
      <c r="D19">
        <v>37</v>
      </c>
      <c r="E19">
        <v>13</v>
      </c>
      <c r="F19">
        <v>0.5</v>
      </c>
      <c r="H19">
        <f t="shared" si="1"/>
        <v>0</v>
      </c>
      <c r="I19">
        <f>37*13</f>
        <v>481</v>
      </c>
    </row>
    <row r="20" spans="1:8" ht="12">
      <c r="A20" t="s">
        <v>62</v>
      </c>
      <c r="B20">
        <v>100</v>
      </c>
      <c r="C20" t="s">
        <v>201</v>
      </c>
      <c r="D20">
        <f t="shared" si="0"/>
        <v>10</v>
      </c>
      <c r="E20">
        <v>10</v>
      </c>
      <c r="F20">
        <v>0.5</v>
      </c>
      <c r="H20">
        <f t="shared" si="1"/>
        <v>0</v>
      </c>
    </row>
    <row r="21" spans="1:8" ht="12">
      <c r="A21" t="s">
        <v>46</v>
      </c>
      <c r="B21">
        <v>90</v>
      </c>
      <c r="C21" t="s">
        <v>70</v>
      </c>
      <c r="D21">
        <f t="shared" si="0"/>
        <v>10</v>
      </c>
      <c r="E21">
        <v>9</v>
      </c>
      <c r="F21">
        <v>0.5</v>
      </c>
      <c r="H21">
        <f t="shared" si="1"/>
        <v>0</v>
      </c>
    </row>
    <row r="22" spans="1:8" ht="12">
      <c r="A22" t="s">
        <v>69</v>
      </c>
      <c r="B22">
        <v>63</v>
      </c>
      <c r="C22" t="s">
        <v>88</v>
      </c>
      <c r="D22">
        <f t="shared" si="0"/>
        <v>9</v>
      </c>
      <c r="E22">
        <v>7</v>
      </c>
      <c r="F22">
        <v>0.5</v>
      </c>
      <c r="H22">
        <f t="shared" si="1"/>
        <v>0</v>
      </c>
    </row>
    <row r="23" spans="1:8" ht="12">
      <c r="A23" t="s">
        <v>311</v>
      </c>
      <c r="B23">
        <v>100</v>
      </c>
      <c r="D23">
        <v>10</v>
      </c>
      <c r="E23">
        <v>10</v>
      </c>
      <c r="F23" t="s">
        <v>267</v>
      </c>
      <c r="H23">
        <f t="shared" si="1"/>
        <v>0</v>
      </c>
    </row>
    <row r="24" ht="12">
      <c r="H24">
        <f t="shared" si="1"/>
        <v>0</v>
      </c>
    </row>
    <row r="25" spans="1:8" ht="12">
      <c r="A25" t="s">
        <v>89</v>
      </c>
      <c r="H25">
        <f t="shared" si="1"/>
        <v>0</v>
      </c>
    </row>
    <row r="26" spans="1:12" ht="12">
      <c r="A26" t="s">
        <v>194</v>
      </c>
      <c r="B26" s="16">
        <v>2052</v>
      </c>
      <c r="C26" t="s">
        <v>195</v>
      </c>
      <c r="D26">
        <f aca="true" t="shared" si="2" ref="D26:D39">B26/E26</f>
        <v>54</v>
      </c>
      <c r="E26">
        <v>38</v>
      </c>
      <c r="F26">
        <v>0.5</v>
      </c>
      <c r="H26">
        <f t="shared" si="1"/>
        <v>0</v>
      </c>
      <c r="L26" s="16"/>
    </row>
    <row r="27" spans="1:12" ht="12">
      <c r="A27" t="s">
        <v>219</v>
      </c>
      <c r="B27" s="16">
        <v>1530</v>
      </c>
      <c r="C27" t="s">
        <v>195</v>
      </c>
      <c r="D27">
        <f t="shared" si="2"/>
        <v>51</v>
      </c>
      <c r="E27">
        <v>30</v>
      </c>
      <c r="F27">
        <v>0.5</v>
      </c>
      <c r="H27">
        <f t="shared" si="1"/>
        <v>0</v>
      </c>
      <c r="L27" s="16"/>
    </row>
    <row r="28" spans="1:12" ht="12">
      <c r="A28" t="s">
        <v>206</v>
      </c>
      <c r="B28" s="16">
        <v>1500</v>
      </c>
      <c r="C28" t="s">
        <v>297</v>
      </c>
      <c r="D28">
        <f t="shared" si="2"/>
        <v>50</v>
      </c>
      <c r="E28">
        <v>30</v>
      </c>
      <c r="F28">
        <v>0.5</v>
      </c>
      <c r="H28">
        <f t="shared" si="1"/>
        <v>0</v>
      </c>
      <c r="L28" s="16"/>
    </row>
    <row r="29" spans="1:12" ht="12">
      <c r="A29" t="s">
        <v>205</v>
      </c>
      <c r="B29" s="16">
        <v>1488</v>
      </c>
      <c r="D29">
        <f t="shared" si="2"/>
        <v>48</v>
      </c>
      <c r="E29">
        <v>31</v>
      </c>
      <c r="H29">
        <f t="shared" si="1"/>
        <v>0</v>
      </c>
      <c r="L29" s="16"/>
    </row>
    <row r="30" spans="1:12" ht="12">
      <c r="A30" t="s">
        <v>90</v>
      </c>
      <c r="B30" s="16">
        <v>1408</v>
      </c>
      <c r="D30">
        <f t="shared" si="2"/>
        <v>44</v>
      </c>
      <c r="E30">
        <v>32</v>
      </c>
      <c r="F30">
        <v>0.5</v>
      </c>
      <c r="H30">
        <f t="shared" si="1"/>
        <v>0</v>
      </c>
      <c r="L30" s="16"/>
    </row>
    <row r="31" spans="1:12" ht="12">
      <c r="A31" t="s">
        <v>307</v>
      </c>
      <c r="B31" s="16">
        <v>1014</v>
      </c>
      <c r="C31" t="s">
        <v>195</v>
      </c>
      <c r="D31">
        <f t="shared" si="2"/>
        <v>39</v>
      </c>
      <c r="E31">
        <v>26</v>
      </c>
      <c r="F31">
        <v>0.5</v>
      </c>
      <c r="H31">
        <f t="shared" si="1"/>
        <v>0</v>
      </c>
      <c r="L31" s="16"/>
    </row>
    <row r="32" spans="1:8" ht="12">
      <c r="A32" t="s">
        <v>91</v>
      </c>
      <c r="B32">
        <v>720</v>
      </c>
      <c r="C32" t="s">
        <v>195</v>
      </c>
      <c r="D32">
        <f t="shared" si="2"/>
        <v>40</v>
      </c>
      <c r="E32">
        <v>18</v>
      </c>
      <c r="H32">
        <f t="shared" si="1"/>
        <v>0</v>
      </c>
    </row>
    <row r="33" spans="1:8" ht="12">
      <c r="A33" t="s">
        <v>259</v>
      </c>
      <c r="B33">
        <v>640</v>
      </c>
      <c r="D33">
        <f t="shared" si="2"/>
        <v>32</v>
      </c>
      <c r="E33">
        <v>20</v>
      </c>
      <c r="H33">
        <f t="shared" si="1"/>
        <v>0</v>
      </c>
    </row>
    <row r="34" spans="1:9" ht="12">
      <c r="A34" t="s">
        <v>284</v>
      </c>
      <c r="B34">
        <v>345</v>
      </c>
      <c r="C34" t="s">
        <v>285</v>
      </c>
      <c r="D34">
        <v>23</v>
      </c>
      <c r="E34">
        <v>15</v>
      </c>
      <c r="F34">
        <v>0.45</v>
      </c>
      <c r="H34">
        <f t="shared" si="1"/>
        <v>0</v>
      </c>
      <c r="I34">
        <f>23*15</f>
        <v>345</v>
      </c>
    </row>
    <row r="35" spans="1:8" ht="12">
      <c r="A35" t="s">
        <v>218</v>
      </c>
      <c r="B35">
        <v>12</v>
      </c>
      <c r="D35">
        <f t="shared" si="2"/>
        <v>4</v>
      </c>
      <c r="E35">
        <v>3</v>
      </c>
      <c r="F35">
        <v>0.5</v>
      </c>
      <c r="H35">
        <f t="shared" si="1"/>
        <v>0</v>
      </c>
    </row>
    <row r="36" spans="1:8" ht="12">
      <c r="A36" t="s">
        <v>92</v>
      </c>
      <c r="H36">
        <f t="shared" si="1"/>
        <v>0</v>
      </c>
    </row>
    <row r="37" spans="1:12" ht="12">
      <c r="A37" t="s">
        <v>196</v>
      </c>
      <c r="B37" s="16">
        <v>1872</v>
      </c>
      <c r="C37" t="s">
        <v>197</v>
      </c>
      <c r="D37">
        <f t="shared" si="2"/>
        <v>52</v>
      </c>
      <c r="E37">
        <v>36</v>
      </c>
      <c r="F37">
        <v>0.5</v>
      </c>
      <c r="H37">
        <f t="shared" si="1"/>
        <v>0</v>
      </c>
      <c r="L37" s="16"/>
    </row>
    <row r="38" spans="1:12" ht="12">
      <c r="A38" t="s">
        <v>247</v>
      </c>
      <c r="B38" s="16">
        <v>1426</v>
      </c>
      <c r="C38" t="s">
        <v>197</v>
      </c>
      <c r="D38">
        <f t="shared" si="2"/>
        <v>46</v>
      </c>
      <c r="E38">
        <v>31</v>
      </c>
      <c r="F38">
        <v>0.5</v>
      </c>
      <c r="H38">
        <f t="shared" si="1"/>
        <v>0</v>
      </c>
      <c r="L38" s="16"/>
    </row>
    <row r="39" spans="1:8" ht="12">
      <c r="A39" t="s">
        <v>216</v>
      </c>
      <c r="B39">
        <v>666</v>
      </c>
      <c r="C39" t="s">
        <v>197</v>
      </c>
      <c r="D39">
        <f t="shared" si="2"/>
        <v>37</v>
      </c>
      <c r="E39">
        <v>18</v>
      </c>
      <c r="F39">
        <v>0.5</v>
      </c>
      <c r="H39">
        <f t="shared" si="1"/>
        <v>0</v>
      </c>
    </row>
    <row r="41" spans="2:4" ht="12">
      <c r="B41">
        <f>SUM(B6:B39)</f>
        <v>29831</v>
      </c>
      <c r="C41">
        <f>SUM(C6:C39)</f>
        <v>0</v>
      </c>
      <c r="D41">
        <f>SUM(D6:D39)</f>
        <v>1116</v>
      </c>
    </row>
  </sheetData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F41"/>
  <sheetViews>
    <sheetView workbookViewId="0" topLeftCell="A8">
      <selection activeCell="G41" sqref="G41"/>
    </sheetView>
  </sheetViews>
  <sheetFormatPr defaultColWidth="8.8515625" defaultRowHeight="12.75"/>
  <sheetData>
    <row r="1" ht="12">
      <c r="A1" t="s">
        <v>96</v>
      </c>
    </row>
    <row r="3" spans="1:6" ht="12">
      <c r="A3" t="s">
        <v>177</v>
      </c>
      <c r="B3" t="s">
        <v>97</v>
      </c>
      <c r="C3" t="s">
        <v>238</v>
      </c>
      <c r="D3" t="s">
        <v>98</v>
      </c>
      <c r="E3" t="s">
        <v>239</v>
      </c>
      <c r="F3" t="s">
        <v>179</v>
      </c>
    </row>
    <row r="5" spans="1:4" ht="12">
      <c r="A5" t="s">
        <v>85</v>
      </c>
      <c r="B5" t="s">
        <v>99</v>
      </c>
      <c r="C5" t="s">
        <v>100</v>
      </c>
      <c r="D5" t="s">
        <v>101</v>
      </c>
    </row>
    <row r="6" spans="1:5" ht="12">
      <c r="A6" t="s">
        <v>253</v>
      </c>
      <c r="B6">
        <v>57</v>
      </c>
      <c r="C6">
        <v>37</v>
      </c>
      <c r="D6">
        <v>0.5</v>
      </c>
      <c r="E6" s="16">
        <v>2109</v>
      </c>
    </row>
    <row r="7" spans="1:6" ht="12">
      <c r="A7" t="s">
        <v>277</v>
      </c>
      <c r="B7">
        <v>54</v>
      </c>
      <c r="C7">
        <v>38</v>
      </c>
      <c r="D7">
        <v>0.5</v>
      </c>
      <c r="E7" s="16">
        <v>2052</v>
      </c>
      <c r="F7" t="s">
        <v>201</v>
      </c>
    </row>
    <row r="8" spans="1:6" ht="12">
      <c r="A8" t="s">
        <v>198</v>
      </c>
      <c r="B8">
        <v>55</v>
      </c>
      <c r="C8">
        <v>33</v>
      </c>
      <c r="D8">
        <v>0.5</v>
      </c>
      <c r="E8" s="16">
        <v>1815</v>
      </c>
      <c r="F8" t="s">
        <v>199</v>
      </c>
    </row>
    <row r="9" spans="1:6" ht="12">
      <c r="A9" t="s">
        <v>200</v>
      </c>
      <c r="B9">
        <v>57</v>
      </c>
      <c r="C9">
        <v>31</v>
      </c>
      <c r="D9">
        <v>0.5</v>
      </c>
      <c r="E9" s="16">
        <v>1767</v>
      </c>
      <c r="F9" t="s">
        <v>201</v>
      </c>
    </row>
    <row r="10" spans="1:6" ht="12">
      <c r="A10" t="s">
        <v>208</v>
      </c>
      <c r="B10">
        <v>42</v>
      </c>
      <c r="C10">
        <v>30</v>
      </c>
      <c r="D10">
        <v>0.5</v>
      </c>
      <c r="E10" s="16">
        <v>1260</v>
      </c>
      <c r="F10" t="s">
        <v>209</v>
      </c>
    </row>
    <row r="11" spans="1:6" ht="12">
      <c r="A11" t="s">
        <v>67</v>
      </c>
      <c r="B11">
        <v>41</v>
      </c>
      <c r="C11">
        <v>26</v>
      </c>
      <c r="D11">
        <v>0.5</v>
      </c>
      <c r="E11" s="16">
        <v>1066</v>
      </c>
      <c r="F11" t="s">
        <v>201</v>
      </c>
    </row>
    <row r="12" spans="1:6" ht="12">
      <c r="A12" t="s">
        <v>207</v>
      </c>
      <c r="B12">
        <v>38</v>
      </c>
      <c r="C12">
        <v>27</v>
      </c>
      <c r="D12">
        <v>0.5</v>
      </c>
      <c r="E12" s="16">
        <v>1026</v>
      </c>
      <c r="F12" t="s">
        <v>199</v>
      </c>
    </row>
    <row r="13" spans="1:6" ht="12">
      <c r="A13" t="s">
        <v>212</v>
      </c>
      <c r="B13">
        <v>35</v>
      </c>
      <c r="C13">
        <v>28</v>
      </c>
      <c r="D13">
        <v>0.5</v>
      </c>
      <c r="E13">
        <v>980</v>
      </c>
      <c r="F13" t="s">
        <v>199</v>
      </c>
    </row>
    <row r="14" spans="1:5" ht="12">
      <c r="A14" t="s">
        <v>213</v>
      </c>
      <c r="B14">
        <v>39</v>
      </c>
      <c r="C14">
        <v>24</v>
      </c>
      <c r="D14">
        <v>0.5</v>
      </c>
      <c r="E14">
        <v>936</v>
      </c>
    </row>
    <row r="15" spans="1:6" ht="12">
      <c r="A15" t="s">
        <v>278</v>
      </c>
      <c r="B15">
        <v>36</v>
      </c>
      <c r="C15">
        <v>23</v>
      </c>
      <c r="D15">
        <v>0.5</v>
      </c>
      <c r="E15">
        <v>828</v>
      </c>
      <c r="F15" t="s">
        <v>209</v>
      </c>
    </row>
    <row r="16" spans="1:5" ht="12">
      <c r="A16" t="s">
        <v>300</v>
      </c>
      <c r="B16">
        <v>34</v>
      </c>
      <c r="C16">
        <v>21</v>
      </c>
      <c r="D16">
        <v>0.5</v>
      </c>
      <c r="E16">
        <v>714</v>
      </c>
    </row>
    <row r="17" spans="1:6" ht="12">
      <c r="A17" t="s">
        <v>256</v>
      </c>
      <c r="B17">
        <v>28</v>
      </c>
      <c r="C17">
        <v>21</v>
      </c>
      <c r="D17">
        <v>0.5</v>
      </c>
      <c r="E17">
        <v>588</v>
      </c>
      <c r="F17" t="s">
        <v>288</v>
      </c>
    </row>
    <row r="18" spans="1:5" ht="12">
      <c r="A18" t="s">
        <v>69</v>
      </c>
      <c r="B18">
        <v>8</v>
      </c>
      <c r="C18">
        <v>7</v>
      </c>
      <c r="D18">
        <v>0.3</v>
      </c>
      <c r="E18">
        <v>56</v>
      </c>
    </row>
    <row r="19" spans="1:6" ht="12">
      <c r="A19" t="s">
        <v>62</v>
      </c>
      <c r="B19">
        <v>5</v>
      </c>
      <c r="C19">
        <v>5</v>
      </c>
      <c r="D19">
        <v>0.5</v>
      </c>
      <c r="E19">
        <v>25</v>
      </c>
      <c r="F19" t="s">
        <v>201</v>
      </c>
    </row>
    <row r="20" spans="1:6" ht="12">
      <c r="A20" t="s">
        <v>46</v>
      </c>
      <c r="B20">
        <v>3</v>
      </c>
      <c r="C20">
        <v>3</v>
      </c>
      <c r="D20">
        <v>0.1</v>
      </c>
      <c r="E20">
        <v>9</v>
      </c>
      <c r="F20" t="s">
        <v>70</v>
      </c>
    </row>
    <row r="23" spans="1:4" ht="12">
      <c r="A23" t="s">
        <v>89</v>
      </c>
      <c r="B23" t="s">
        <v>99</v>
      </c>
      <c r="C23" t="s">
        <v>100</v>
      </c>
      <c r="D23" t="s">
        <v>101</v>
      </c>
    </row>
    <row r="24" spans="1:5" ht="12">
      <c r="A24" t="s">
        <v>205</v>
      </c>
      <c r="B24">
        <v>48</v>
      </c>
      <c r="C24">
        <v>26</v>
      </c>
      <c r="D24">
        <v>0.5</v>
      </c>
      <c r="E24" s="16">
        <v>1248</v>
      </c>
    </row>
    <row r="25" spans="1:5" ht="12">
      <c r="A25" t="s">
        <v>90</v>
      </c>
      <c r="B25">
        <v>43</v>
      </c>
      <c r="C25">
        <v>29</v>
      </c>
      <c r="D25">
        <v>0.5</v>
      </c>
      <c r="E25" s="16">
        <v>1247</v>
      </c>
    </row>
    <row r="26" spans="1:5" ht="12">
      <c r="A26" t="s">
        <v>282</v>
      </c>
      <c r="B26">
        <v>55</v>
      </c>
      <c r="C26">
        <v>22</v>
      </c>
      <c r="D26">
        <v>0.5</v>
      </c>
      <c r="E26" s="16">
        <v>1210</v>
      </c>
    </row>
    <row r="27" spans="1:6" ht="12">
      <c r="A27" t="s">
        <v>91</v>
      </c>
      <c r="B27">
        <v>34</v>
      </c>
      <c r="C27">
        <v>22</v>
      </c>
      <c r="E27">
        <v>748</v>
      </c>
      <c r="F27" t="s">
        <v>195</v>
      </c>
    </row>
    <row r="28" spans="1:5" ht="12">
      <c r="A28" t="s">
        <v>306</v>
      </c>
      <c r="B28">
        <v>36</v>
      </c>
      <c r="C28">
        <v>20</v>
      </c>
      <c r="D28">
        <v>0.5</v>
      </c>
      <c r="E28">
        <v>720</v>
      </c>
    </row>
    <row r="29" spans="1:6" ht="12">
      <c r="A29" t="s">
        <v>243</v>
      </c>
      <c r="B29">
        <v>33</v>
      </c>
      <c r="C29">
        <v>19</v>
      </c>
      <c r="D29">
        <v>0.5</v>
      </c>
      <c r="E29">
        <v>627</v>
      </c>
      <c r="F29" t="s">
        <v>245</v>
      </c>
    </row>
    <row r="30" spans="1:5" ht="12">
      <c r="A30" t="s">
        <v>217</v>
      </c>
      <c r="B30">
        <v>22</v>
      </c>
      <c r="C30">
        <v>12</v>
      </c>
      <c r="D30">
        <v>0.5</v>
      </c>
      <c r="E30">
        <v>264</v>
      </c>
    </row>
    <row r="31" spans="1:5" ht="12">
      <c r="A31" t="s">
        <v>259</v>
      </c>
      <c r="B31">
        <v>13</v>
      </c>
      <c r="C31">
        <v>10</v>
      </c>
      <c r="D31">
        <v>0.25</v>
      </c>
      <c r="E31">
        <v>130</v>
      </c>
    </row>
    <row r="32" spans="1:6" ht="12">
      <c r="A32" t="s">
        <v>283</v>
      </c>
      <c r="B32">
        <v>10</v>
      </c>
      <c r="C32">
        <v>7</v>
      </c>
      <c r="D32">
        <v>0.5</v>
      </c>
      <c r="E32">
        <v>70</v>
      </c>
      <c r="F32" t="s">
        <v>195</v>
      </c>
    </row>
    <row r="33" spans="1:5" ht="12">
      <c r="A33" t="s">
        <v>218</v>
      </c>
      <c r="B33">
        <v>1</v>
      </c>
      <c r="C33">
        <v>1</v>
      </c>
      <c r="D33">
        <v>0.5</v>
      </c>
      <c r="E33">
        <v>1</v>
      </c>
    </row>
    <row r="35" spans="1:4" ht="12">
      <c r="A35" t="s">
        <v>92</v>
      </c>
      <c r="B35" t="s">
        <v>102</v>
      </c>
      <c r="C35" t="s">
        <v>100</v>
      </c>
      <c r="D35" t="s">
        <v>101</v>
      </c>
    </row>
    <row r="36" spans="1:6" ht="12">
      <c r="A36" t="s">
        <v>196</v>
      </c>
      <c r="B36">
        <v>48</v>
      </c>
      <c r="C36">
        <v>31</v>
      </c>
      <c r="D36">
        <v>0.5</v>
      </c>
      <c r="E36" s="16">
        <v>1488</v>
      </c>
      <c r="F36" t="s">
        <v>197</v>
      </c>
    </row>
    <row r="37" spans="1:6" ht="12">
      <c r="A37" t="s">
        <v>211</v>
      </c>
      <c r="B37">
        <v>47</v>
      </c>
      <c r="C37">
        <v>30</v>
      </c>
      <c r="D37">
        <v>0.5</v>
      </c>
      <c r="E37" s="16">
        <v>1410</v>
      </c>
      <c r="F37" t="s">
        <v>197</v>
      </c>
    </row>
    <row r="38" spans="1:6" ht="12">
      <c r="A38" t="s">
        <v>247</v>
      </c>
      <c r="B38">
        <v>47</v>
      </c>
      <c r="C38">
        <v>26</v>
      </c>
      <c r="D38">
        <v>0.5</v>
      </c>
      <c r="E38" s="16">
        <v>1222</v>
      </c>
      <c r="F38" t="s">
        <v>197</v>
      </c>
    </row>
    <row r="39" spans="1:6" ht="12">
      <c r="A39" t="s">
        <v>216</v>
      </c>
      <c r="B39">
        <v>34</v>
      </c>
      <c r="C39">
        <v>19</v>
      </c>
      <c r="D39">
        <v>0.5</v>
      </c>
      <c r="E39">
        <v>646</v>
      </c>
      <c r="F39" t="s">
        <v>197</v>
      </c>
    </row>
    <row r="41" spans="2:5" ht="12">
      <c r="B41">
        <f>SUM(B6:B39)</f>
        <v>1003</v>
      </c>
      <c r="C41">
        <f>SUM(C6:C39)</f>
        <v>628</v>
      </c>
      <c r="D41">
        <f>SUM(D6:D39)</f>
        <v>13.149999999999999</v>
      </c>
      <c r="E41">
        <f>SUM(E6:E39)</f>
        <v>26262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Haddon</dc:creator>
  <cp:keywords/>
  <dc:description/>
  <cp:lastModifiedBy>John Miller</cp:lastModifiedBy>
  <dcterms:created xsi:type="dcterms:W3CDTF">2007-03-20T06:05:13Z</dcterms:created>
  <dcterms:modified xsi:type="dcterms:W3CDTF">2009-10-26T01:00:22Z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